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135" activeTab="3"/>
  </bookViews>
  <sheets>
    <sheet name="IS" sheetId="1" r:id="rId1"/>
    <sheet name="BS" sheetId="2" r:id="rId2"/>
    <sheet name="CF" sheetId="3" r:id="rId3"/>
    <sheet name="SE" sheetId="4" r:id="rId4"/>
  </sheets>
  <definedNames>
    <definedName name="_xlnm.Print_Area" localSheetId="1">'BS'!$A$1:$E$64</definedName>
    <definedName name="_xlnm.Print_Area" localSheetId="2">'CF'!$A$1:$E$67</definedName>
    <definedName name="_xlnm.Print_Area" localSheetId="0">'IS'!$A$1:$G$57</definedName>
    <definedName name="_xlnm.Print_Area" localSheetId="3">'SE'!$A$1:$L$42</definedName>
  </definedNames>
  <calcPr fullCalcOnLoad="1"/>
</workbook>
</file>

<file path=xl/sharedStrings.xml><?xml version="1.0" encoding="utf-8"?>
<sst xmlns="http://schemas.openxmlformats.org/spreadsheetml/2006/main" count="204" uniqueCount="163">
  <si>
    <t>SANICHI TECHNOLOGY BERHAD</t>
  </si>
  <si>
    <t>Company No.661826-K</t>
  </si>
  <si>
    <t>(Incorporated In Malaysia)</t>
  </si>
  <si>
    <t>(The figures below are unaudited)</t>
  </si>
  <si>
    <t xml:space="preserve">INDIVIDUAL QUARTER </t>
  </si>
  <si>
    <t>CUMULATIVE QUARTER</t>
  </si>
  <si>
    <t>Current Quarter</t>
  </si>
  <si>
    <t>Preceding Year Corresponding Quarter</t>
  </si>
  <si>
    <t>Current Year to date</t>
  </si>
  <si>
    <t>Preceding Year Corresponding Period</t>
  </si>
  <si>
    <t>RM'000</t>
  </si>
  <si>
    <t>Revenue</t>
  </si>
  <si>
    <t>Operating expenses</t>
  </si>
  <si>
    <t>Basic (note B13)</t>
  </si>
  <si>
    <t>Diluted (note B13)</t>
  </si>
  <si>
    <t>(Unaudited)</t>
  </si>
  <si>
    <t>(Audited)</t>
  </si>
  <si>
    <t xml:space="preserve">As at </t>
  </si>
  <si>
    <t>ASSETS</t>
  </si>
  <si>
    <t>Non-current assets</t>
  </si>
  <si>
    <t>Property, plant and equipment</t>
  </si>
  <si>
    <t>Goodwill on consolidation</t>
  </si>
  <si>
    <t>Current assets</t>
  </si>
  <si>
    <t>Inventories</t>
  </si>
  <si>
    <t>Trade receivables</t>
  </si>
  <si>
    <t>Other receivables, deposits and prepayments</t>
  </si>
  <si>
    <t>Tax recoverables</t>
  </si>
  <si>
    <t>Fixed deposits</t>
  </si>
  <si>
    <t>Cash and bank balances</t>
  </si>
  <si>
    <t>TOTAL ASSETS</t>
  </si>
  <si>
    <t>EQUITY AND LIABILITIES</t>
  </si>
  <si>
    <t>EQUITY</t>
  </si>
  <si>
    <t>Share capital</t>
  </si>
  <si>
    <t>Share premium</t>
  </si>
  <si>
    <t>Exchange translation reserve</t>
  </si>
  <si>
    <t>Non-current liabilities</t>
  </si>
  <si>
    <t>Current liabilities</t>
  </si>
  <si>
    <t>Trade payables</t>
  </si>
  <si>
    <t>Other payables and accruals</t>
  </si>
  <si>
    <t>Amount owing to directors</t>
  </si>
  <si>
    <t>Short term borrowings</t>
  </si>
  <si>
    <t>Bank overdrafts</t>
  </si>
  <si>
    <t>TOTAL LIABILITIES</t>
  </si>
  <si>
    <t>TOTAL EQUITY AND LIABILITIES</t>
  </si>
  <si>
    <t>Current Year to</t>
  </si>
  <si>
    <t>Cash flows from operating activities</t>
  </si>
  <si>
    <t>Adjustments for:-</t>
  </si>
  <si>
    <t>Changes in working capital:-</t>
  </si>
  <si>
    <t>Interest paid</t>
  </si>
  <si>
    <t>Proceeds from disposal of equipment</t>
  </si>
  <si>
    <t>Purchase of plant and equipment</t>
  </si>
  <si>
    <t>Cash flows from financing activities</t>
  </si>
  <si>
    <t>Effects of changes in exchange rates</t>
  </si>
  <si>
    <t>Cash and cash equivalents at beginning of the period</t>
  </si>
  <si>
    <t>Cash and cash equivalents comprise:</t>
  </si>
  <si>
    <t>Fixed deposits with licensed banks**</t>
  </si>
  <si>
    <t>** Fixed deposits with licensed banks have been pledged to licensed banks for banking facilities granted to the Group.</t>
  </si>
  <si>
    <t>CONDENSED CONSOLIDATED STATEMENT OF CHANGES IN EQUITY FOR THE QUARTER ENDED</t>
  </si>
  <si>
    <t xml:space="preserve"> Non-Distributable</t>
  </si>
  <si>
    <t>Distributable</t>
  </si>
  <si>
    <t>Share</t>
  </si>
  <si>
    <t>Translation</t>
  </si>
  <si>
    <t>Total</t>
  </si>
  <si>
    <t>Capital</t>
  </si>
  <si>
    <t>Premium</t>
  </si>
  <si>
    <t>reserve</t>
  </si>
  <si>
    <t>Equity</t>
  </si>
  <si>
    <t xml:space="preserve"> </t>
  </si>
  <si>
    <t>Cash flows from investing activities</t>
  </si>
  <si>
    <t>Repayment of short-term bank borrowings</t>
  </si>
  <si>
    <t>Checking</t>
  </si>
  <si>
    <t>Translation of foreign subsidiaries</t>
  </si>
  <si>
    <t>Non-controlling interest</t>
  </si>
  <si>
    <t xml:space="preserve">CONDENSED CONSOLIDATED STATEMENT OF COMPREHENSIVE INCOME FOR THE </t>
  </si>
  <si>
    <t>Owners of the Parent</t>
  </si>
  <si>
    <t>Equity attributable to owners of the parent</t>
  </si>
  <si>
    <t xml:space="preserve">Net assets per share attributable to owners </t>
  </si>
  <si>
    <t>of the parent (RM)</t>
  </si>
  <si>
    <t>Attributable to Owners of the Parent</t>
  </si>
  <si>
    <t>Non-</t>
  </si>
  <si>
    <t>controlling</t>
  </si>
  <si>
    <t>interest</t>
  </si>
  <si>
    <t>Total comprehensive income/(expense)</t>
  </si>
  <si>
    <t>Year End</t>
  </si>
  <si>
    <t>Interest received</t>
  </si>
  <si>
    <t>Tax Payable</t>
  </si>
  <si>
    <t>for the period</t>
  </si>
  <si>
    <t>Taxation</t>
  </si>
  <si>
    <t>Preceding Year Corresponding Period to</t>
  </si>
  <si>
    <t>Net repayment of term loans</t>
  </si>
  <si>
    <t>Revaluation Reserve</t>
  </si>
  <si>
    <t>Tax refund</t>
  </si>
  <si>
    <t>Proceed from issuance of shares</t>
  </si>
  <si>
    <t>Issuance of shares</t>
  </si>
  <si>
    <t>Other Comprehensive Income</t>
  </si>
  <si>
    <t>Revaluation</t>
  </si>
  <si>
    <t>Total Comprehensive Income/(Expense)</t>
  </si>
  <si>
    <t>Total comprehensive income/(expense) attributable to:</t>
  </si>
  <si>
    <t>Directors' account</t>
  </si>
  <si>
    <t>Bad debts recovered</t>
  </si>
  <si>
    <t>Depreciation and amortisation</t>
  </si>
  <si>
    <t>Unrealised (gain)/loss on foreign exchange</t>
  </si>
  <si>
    <t>(Gain)/Loss on disposal of property, plant and equipments</t>
  </si>
  <si>
    <t>Interest expenses</t>
  </si>
  <si>
    <t>Interest income</t>
  </si>
  <si>
    <t>Deferred tax liabilities</t>
  </si>
  <si>
    <t>Accumulated</t>
  </si>
  <si>
    <t>Losses</t>
  </si>
  <si>
    <t>Revaluation surplus arose during the year</t>
  </si>
  <si>
    <t>Deferred tax arising on revaluation surplus</t>
  </si>
  <si>
    <t>Reversal of deferred tax on revaluation surplus</t>
  </si>
  <si>
    <t xml:space="preserve">   Long term borrowings</t>
  </si>
  <si>
    <t>Net repayment of hire purchase liabilities</t>
  </si>
  <si>
    <t>At 1 July 2012</t>
  </si>
  <si>
    <t>Par Value deduction</t>
  </si>
  <si>
    <t>ICULS</t>
  </si>
  <si>
    <t xml:space="preserve">   ICULS</t>
  </si>
  <si>
    <t>Income on waived of finance loan</t>
  </si>
  <si>
    <t>Income on waived of trade creditors</t>
  </si>
  <si>
    <t>Net cash for investing activities</t>
  </si>
  <si>
    <t>Profit/(Loss) from operations</t>
  </si>
  <si>
    <t>Profit/(Loss) before taxation</t>
  </si>
  <si>
    <t>Profit/(Loss) after taxation</t>
  </si>
  <si>
    <t>Profit/(Loss) per share (sen)</t>
  </si>
  <si>
    <t>Warrant reserve</t>
  </si>
  <si>
    <t>Bad debts written off</t>
  </si>
  <si>
    <t>Cash and cash equivalents at end of the year</t>
  </si>
  <si>
    <t xml:space="preserve">Warrant </t>
  </si>
  <si>
    <t>Reserve</t>
  </si>
  <si>
    <t>RM'001</t>
  </si>
  <si>
    <t>For The Year</t>
  </si>
  <si>
    <t>CYTD 4Q2013</t>
  </si>
  <si>
    <t>Income/(Loss) attributable to:</t>
  </si>
  <si>
    <t>(The condensed consolidated statement of comprehensive income should be read in conjunction with the audited financial statements for the financial year ended 30 June 2013 and accompanying explanatory notes attached to the interim financial statements.)</t>
  </si>
  <si>
    <t>30 June           2013</t>
  </si>
  <si>
    <t>Deferred tax assets</t>
  </si>
  <si>
    <t>Asset held for sale</t>
  </si>
  <si>
    <t>(The condensed consolidated statement of financial position should be read in conjunction with the audited financial statements for the financial year ended 30 June 2013 and accompanying explanatory notes attached to the interim financial statements.)</t>
  </si>
  <si>
    <t>CONDENSED CONSOLIDATED STATEMENT OF CASH FLOW FOR THE PERIOD ENDED</t>
  </si>
  <si>
    <t>(The condensed consolidated statement of cash flow should be read in conjunction with the audited financial statements for the financial year ended 30 June 2013 and accompanying explanatory notes attached to the interim financial statements.)</t>
  </si>
  <si>
    <t>(The condensed consolidated statement of changes in equity should be read in conjunction with the audited financial statements for the financial year ended 30 June 2013 and accompanying explanatory notes attached to the interim financial statements.)</t>
  </si>
  <si>
    <t>At 1 July 2013</t>
  </si>
  <si>
    <t>(Increase)/Decrease in inventories</t>
  </si>
  <si>
    <t>(Increase)/Decrease in receivables</t>
  </si>
  <si>
    <t>Increase/(Decrease) in payables</t>
  </si>
  <si>
    <t>Operating profit/(loss) before changes in working capital</t>
  </si>
  <si>
    <t>Net cash from financing activities</t>
  </si>
  <si>
    <t>Net (decrease)/increase in cash and cash equivalents</t>
  </si>
  <si>
    <t>PERIOD ENDED 31 MARCH 2014</t>
  </si>
  <si>
    <t>31 March 2014</t>
  </si>
  <si>
    <t>31 March 2013</t>
  </si>
  <si>
    <t>Other operating (expenses)/income</t>
  </si>
  <si>
    <t>Finance (costs)/income</t>
  </si>
  <si>
    <t>CONDENSED CONSOLIDATED STATEMENT OF FINANCIAL POSITION AS AT 31 MARCH 2014</t>
  </si>
  <si>
    <t>31 March        2014</t>
  </si>
  <si>
    <t>Retained earning</t>
  </si>
  <si>
    <t>31 MARCH 2014</t>
  </si>
  <si>
    <t>31 March            2013</t>
  </si>
  <si>
    <t>Net cash for operating activities</t>
  </si>
  <si>
    <t>Net cash for operations</t>
  </si>
  <si>
    <t>Profit before taxation</t>
  </si>
  <si>
    <t>At 31 March 2014</t>
  </si>
  <si>
    <t>At 31 March 2013</t>
  </si>
</sst>
</file>

<file path=xl/styles.xml><?xml version="1.0" encoding="utf-8"?>
<styleSheet xmlns="http://schemas.openxmlformats.org/spreadsheetml/2006/main">
  <numFmts count="24">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_);\(\$#,##0\)"/>
    <numFmt numFmtId="171" formatCode="\$#,##0_);[Red]\(\$#,##0\)"/>
    <numFmt numFmtId="172" formatCode="\$#,##0.00_);\(\$#,##0.00\)"/>
    <numFmt numFmtId="173" formatCode="\$#,##0.00_);[Red]\(\$#,##0.00\)"/>
    <numFmt numFmtId="174" formatCode="_(\$* #,##0.00_);_(\$* \(#,##0.00\);_(\$* &quot;-&quot;??_);_(@_)"/>
    <numFmt numFmtId="175" formatCode="_(\$* #,##0_);_(\$* \(#,##0\);_(\$* &quot;-&quot;_);_(@_)"/>
    <numFmt numFmtId="176" formatCode="#,##0;\(#,##0\);\-"/>
    <numFmt numFmtId="177" formatCode="_-* #,##0_-;\-* #,##0_-;_-* &quot;-&quot;??_-;_-@_-"/>
    <numFmt numFmtId="178" formatCode="_(* #,##0_);_(* \(#,##0\);_(* &quot;-&quot;??_);_(@_)"/>
    <numFmt numFmtId="179" formatCode="_(* #,##0.0_);_(* \(#,##0.0\);_(* &quot;-&quot;??_);_(@_)"/>
  </numFmts>
  <fonts count="46">
    <font>
      <sz val="10"/>
      <name val="Arial"/>
      <family val="0"/>
    </font>
    <font>
      <u val="single"/>
      <sz val="10"/>
      <color indexed="36"/>
      <name val="Arial"/>
      <family val="0"/>
    </font>
    <font>
      <sz val="8"/>
      <name val="Times New Roman"/>
      <family val="0"/>
    </font>
    <font>
      <u val="single"/>
      <sz val="10"/>
      <color indexed="12"/>
      <name val="Arial"/>
      <family val="0"/>
    </font>
    <font>
      <sz val="11"/>
      <name val="Arial"/>
      <family val="0"/>
    </font>
    <font>
      <b/>
      <sz val="13"/>
      <name val="Arial"/>
      <family val="0"/>
    </font>
    <font>
      <b/>
      <sz val="11"/>
      <name val="Arial"/>
      <family val="0"/>
    </font>
    <font>
      <b/>
      <sz val="12"/>
      <name val="Arial"/>
      <family val="0"/>
    </font>
    <font>
      <b/>
      <u val="single"/>
      <sz val="11"/>
      <name val="Arial"/>
      <family val="0"/>
    </font>
    <font>
      <sz val="11"/>
      <color indexed="10"/>
      <name val="Arial"/>
      <family val="0"/>
    </font>
    <font>
      <u val="single"/>
      <sz val="11"/>
      <name val="Arial"/>
      <family val="0"/>
    </font>
    <font>
      <strike/>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double"/>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7">
    <xf numFmtId="0" fontId="0" fillId="0" borderId="0" xfId="0" applyAlignment="1">
      <alignment/>
    </xf>
    <xf numFmtId="0" fontId="4" fillId="0" borderId="0" xfId="0" applyFont="1" applyFill="1" applyAlignment="1">
      <alignment horizontal="left"/>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Alignment="1">
      <alignment wrapText="1"/>
    </xf>
    <xf numFmtId="0" fontId="5" fillId="0" borderId="0" xfId="0" applyFont="1" applyFill="1" applyAlignment="1">
      <alignment horizontal="left"/>
    </xf>
    <xf numFmtId="0" fontId="6" fillId="0" borderId="0" xfId="0" applyFont="1" applyFill="1" applyAlignment="1">
      <alignment horizontal="left"/>
    </xf>
    <xf numFmtId="0" fontId="0" fillId="0" borderId="0" xfId="0" applyFont="1" applyFill="1" applyAlignment="1">
      <alignment horizontal="left"/>
    </xf>
    <xf numFmtId="0" fontId="6" fillId="0" borderId="10" xfId="0" applyFont="1" applyFill="1" applyBorder="1" applyAlignment="1">
      <alignment horizontal="left"/>
    </xf>
    <xf numFmtId="0" fontId="4" fillId="0" borderId="10" xfId="0" applyFont="1" applyFill="1" applyBorder="1" applyAlignment="1">
      <alignment/>
    </xf>
    <xf numFmtId="0" fontId="7" fillId="0" borderId="0" xfId="0" applyFont="1" applyFill="1" applyAlignment="1">
      <alignment/>
    </xf>
    <xf numFmtId="0" fontId="6" fillId="0" borderId="0" xfId="0" applyFont="1" applyFill="1" applyAlignment="1">
      <alignment/>
    </xf>
    <xf numFmtId="15" fontId="6" fillId="0" borderId="0" xfId="0" applyNumberFormat="1" applyFont="1" applyFill="1" applyAlignment="1">
      <alignment/>
    </xf>
    <xf numFmtId="0" fontId="0" fillId="0" borderId="10" xfId="0" applyFont="1" applyFill="1" applyBorder="1" applyAlignment="1">
      <alignment/>
    </xf>
    <xf numFmtId="0" fontId="6" fillId="0" borderId="10" xfId="0" applyFont="1" applyFill="1" applyBorder="1" applyAlignment="1">
      <alignment/>
    </xf>
    <xf numFmtId="0" fontId="6" fillId="0" borderId="0" xfId="0" applyFont="1" applyFill="1" applyBorder="1" applyAlignment="1">
      <alignment horizontal="center"/>
    </xf>
    <xf numFmtId="0" fontId="6" fillId="0" borderId="0" xfId="0" applyFont="1" applyFill="1" applyAlignment="1">
      <alignment horizontal="left" wrapText="1"/>
    </xf>
    <xf numFmtId="0" fontId="6" fillId="0" borderId="0" xfId="0" applyFont="1" applyFill="1" applyAlignment="1">
      <alignment horizontal="right" wrapText="1"/>
    </xf>
    <xf numFmtId="0" fontId="6" fillId="0" borderId="0" xfId="0" applyFont="1" applyFill="1" applyBorder="1" applyAlignment="1">
      <alignment horizontal="right" wrapText="1"/>
    </xf>
    <xf numFmtId="15" fontId="6" fillId="0" borderId="0" xfId="0" applyNumberFormat="1" applyFont="1" applyFill="1" applyAlignment="1">
      <alignment horizontal="right" wrapText="1"/>
    </xf>
    <xf numFmtId="0" fontId="6" fillId="0" borderId="0" xfId="42" applyNumberFormat="1" applyFont="1" applyFill="1" applyBorder="1" applyAlignment="1">
      <alignment horizontal="right"/>
    </xf>
    <xf numFmtId="0" fontId="6" fillId="0" borderId="0" xfId="42" applyNumberFormat="1" applyFont="1" applyFill="1" applyBorder="1" applyAlignment="1">
      <alignment horizontal="center"/>
    </xf>
    <xf numFmtId="0" fontId="8" fillId="0" borderId="0" xfId="0" applyFont="1" applyFill="1" applyAlignment="1">
      <alignment horizontal="left"/>
    </xf>
    <xf numFmtId="176" fontId="4" fillId="0" borderId="0" xfId="0" applyNumberFormat="1" applyFont="1" applyFill="1" applyAlignment="1">
      <alignment/>
    </xf>
    <xf numFmtId="176" fontId="4" fillId="0" borderId="0" xfId="0" applyNumberFormat="1" applyFont="1" applyFill="1" applyBorder="1" applyAlignment="1">
      <alignment/>
    </xf>
    <xf numFmtId="0" fontId="9" fillId="0" borderId="0" xfId="0" applyFont="1" applyFill="1" applyAlignment="1">
      <alignment/>
    </xf>
    <xf numFmtId="0" fontId="4" fillId="0" borderId="0" xfId="42" applyNumberFormat="1" applyFont="1" applyFill="1" applyBorder="1" applyAlignment="1">
      <alignment horizontal="left"/>
    </xf>
    <xf numFmtId="177" fontId="4" fillId="0" borderId="0" xfId="42" applyNumberFormat="1" applyFont="1" applyFill="1" applyBorder="1" applyAlignment="1">
      <alignment horizontal="left"/>
    </xf>
    <xf numFmtId="178" fontId="4" fillId="0" borderId="0" xfId="42" applyNumberFormat="1" applyFont="1" applyFill="1" applyBorder="1" applyAlignment="1">
      <alignment/>
    </xf>
    <xf numFmtId="178" fontId="4" fillId="0" borderId="0" xfId="42" applyNumberFormat="1" applyFont="1" applyFill="1" applyBorder="1" applyAlignment="1">
      <alignment horizontal="right"/>
    </xf>
    <xf numFmtId="0" fontId="4" fillId="0" borderId="0" xfId="0" applyNumberFormat="1" applyFont="1" applyFill="1" applyAlignment="1">
      <alignment horizontal="left"/>
    </xf>
    <xf numFmtId="178" fontId="4" fillId="0" borderId="0" xfId="42" applyNumberFormat="1" applyFont="1" applyFill="1" applyAlignment="1">
      <alignment/>
    </xf>
    <xf numFmtId="0" fontId="4" fillId="0" borderId="0" xfId="42" applyNumberFormat="1" applyFont="1" applyFill="1" applyAlignment="1">
      <alignment horizontal="left" wrapText="1"/>
    </xf>
    <xf numFmtId="178" fontId="4" fillId="0" borderId="0" xfId="42" applyNumberFormat="1" applyFont="1" applyFill="1" applyBorder="1" applyAlignment="1">
      <alignment horizontal="center"/>
    </xf>
    <xf numFmtId="178" fontId="4" fillId="0" borderId="11" xfId="42" applyNumberFormat="1" applyFont="1" applyFill="1" applyBorder="1" applyAlignment="1">
      <alignment horizontal="right"/>
    </xf>
    <xf numFmtId="0" fontId="4" fillId="0" borderId="0" xfId="42" applyNumberFormat="1" applyFont="1" applyFill="1" applyAlignment="1">
      <alignment horizontal="left"/>
    </xf>
    <xf numFmtId="177" fontId="4" fillId="0" borderId="0" xfId="42" applyNumberFormat="1" applyFont="1" applyFill="1" applyAlignment="1">
      <alignment horizontal="left"/>
    </xf>
    <xf numFmtId="0" fontId="6" fillId="0" borderId="0" xfId="42" applyNumberFormat="1" applyFont="1" applyFill="1" applyAlignment="1">
      <alignment horizontal="left"/>
    </xf>
    <xf numFmtId="177" fontId="6" fillId="0" borderId="0" xfId="42" applyNumberFormat="1" applyFont="1" applyFill="1" applyAlignment="1">
      <alignment horizontal="left"/>
    </xf>
    <xf numFmtId="178" fontId="4" fillId="0" borderId="11" xfId="42" applyNumberFormat="1" applyFont="1" applyFill="1" applyBorder="1" applyAlignment="1">
      <alignment/>
    </xf>
    <xf numFmtId="178" fontId="4" fillId="0" borderId="0" xfId="42" applyNumberFormat="1" applyFont="1" applyFill="1" applyAlignment="1">
      <alignment horizontal="right"/>
    </xf>
    <xf numFmtId="0" fontId="6" fillId="0" borderId="0" xfId="42" applyNumberFormat="1" applyFont="1" applyFill="1" applyBorder="1" applyAlignment="1">
      <alignment horizontal="left"/>
    </xf>
    <xf numFmtId="177" fontId="6" fillId="0" borderId="0" xfId="42" applyNumberFormat="1" applyFont="1" applyFill="1" applyBorder="1" applyAlignment="1">
      <alignment horizontal="left"/>
    </xf>
    <xf numFmtId="0" fontId="4" fillId="0" borderId="0" xfId="42" applyNumberFormat="1" applyFont="1" applyFill="1" applyBorder="1" applyAlignment="1">
      <alignment horizontal="left" indent="1"/>
    </xf>
    <xf numFmtId="178" fontId="4" fillId="0" borderId="12" xfId="42" applyNumberFormat="1" applyFont="1" applyFill="1" applyBorder="1" applyAlignment="1">
      <alignment horizontal="right"/>
    </xf>
    <xf numFmtId="176" fontId="4" fillId="0" borderId="0" xfId="42" applyNumberFormat="1" applyFont="1" applyFill="1" applyBorder="1" applyAlignment="1">
      <alignment/>
    </xf>
    <xf numFmtId="0" fontId="6" fillId="0" borderId="0" xfId="0" applyNumberFormat="1" applyFont="1" applyFill="1" applyBorder="1" applyAlignment="1">
      <alignment horizontal="left"/>
    </xf>
    <xf numFmtId="0" fontId="4" fillId="0" borderId="0" xfId="0" applyNumberFormat="1" applyFont="1" applyFill="1" applyBorder="1" applyAlignment="1">
      <alignment horizontal="left" indent="1"/>
    </xf>
    <xf numFmtId="177" fontId="4" fillId="0" borderId="0" xfId="0" applyNumberFormat="1" applyFont="1" applyFill="1" applyBorder="1" applyAlignment="1">
      <alignment horizontal="left"/>
    </xf>
    <xf numFmtId="179" fontId="4" fillId="0" borderId="0" xfId="42" applyNumberFormat="1" applyFont="1" applyFill="1" applyAlignment="1">
      <alignment horizontal="right" vertical="top"/>
    </xf>
    <xf numFmtId="43" fontId="4" fillId="0" borderId="0" xfId="42" applyFont="1" applyFill="1" applyAlignment="1">
      <alignment/>
    </xf>
    <xf numFmtId="0" fontId="4" fillId="0" borderId="0" xfId="0" applyFont="1" applyBorder="1" applyAlignment="1">
      <alignment/>
    </xf>
    <xf numFmtId="0" fontId="4" fillId="0" borderId="0" xfId="0" applyFont="1" applyAlignment="1">
      <alignment/>
    </xf>
    <xf numFmtId="0" fontId="6" fillId="0" borderId="0" xfId="0" applyFont="1" applyAlignment="1">
      <alignment/>
    </xf>
    <xf numFmtId="0" fontId="6" fillId="0" borderId="0" xfId="0" applyFont="1" applyAlignment="1">
      <alignment wrapText="1"/>
    </xf>
    <xf numFmtId="0" fontId="5" fillId="0" borderId="0" xfId="0" applyFont="1" applyAlignment="1">
      <alignment horizontal="left"/>
    </xf>
    <xf numFmtId="0" fontId="0"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0" fontId="6" fillId="0" borderId="0" xfId="0" applyNumberFormat="1" applyFont="1" applyFill="1" applyBorder="1" applyAlignment="1">
      <alignment horizontal="right"/>
    </xf>
    <xf numFmtId="0" fontId="6" fillId="0" borderId="0" xfId="0" applyFont="1" applyFill="1" applyBorder="1" applyAlignment="1">
      <alignment wrapText="1"/>
    </xf>
    <xf numFmtId="16" fontId="6" fillId="0" borderId="0" xfId="0" applyNumberFormat="1" applyFont="1" applyFill="1" applyBorder="1" applyAlignment="1">
      <alignment horizontal="right" wrapText="1"/>
    </xf>
    <xf numFmtId="0" fontId="6" fillId="0" borderId="0" xfId="0" applyFont="1" applyFill="1" applyAlignment="1">
      <alignment wrapText="1"/>
    </xf>
    <xf numFmtId="0" fontId="4" fillId="0" borderId="0" xfId="0" applyFont="1" applyAlignment="1">
      <alignment wrapText="1"/>
    </xf>
    <xf numFmtId="0" fontId="4" fillId="0" borderId="0" xfId="0" applyFont="1" applyFill="1" applyAlignment="1">
      <alignment horizontal="left" indent="1"/>
    </xf>
    <xf numFmtId="178" fontId="6" fillId="0" borderId="0" xfId="42" applyNumberFormat="1" applyFont="1" applyFill="1" applyBorder="1" applyAlignment="1">
      <alignment horizontal="right"/>
    </xf>
    <xf numFmtId="178" fontId="4" fillId="0" borderId="0" xfId="0" applyNumberFormat="1" applyFont="1" applyFill="1" applyBorder="1" applyAlignment="1">
      <alignment/>
    </xf>
    <xf numFmtId="178" fontId="4" fillId="0" borderId="11" xfId="0" applyNumberFormat="1" applyFont="1" applyFill="1" applyBorder="1" applyAlignment="1">
      <alignment/>
    </xf>
    <xf numFmtId="0" fontId="10" fillId="0" borderId="0" xfId="0" applyFont="1" applyFill="1" applyBorder="1" applyAlignment="1">
      <alignment/>
    </xf>
    <xf numFmtId="178" fontId="4" fillId="0" borderId="13" xfId="0" applyNumberFormat="1" applyFont="1" applyFill="1" applyBorder="1" applyAlignment="1">
      <alignment/>
    </xf>
    <xf numFmtId="178" fontId="4" fillId="0" borderId="13" xfId="42" applyNumberFormat="1" applyFont="1" applyFill="1" applyBorder="1" applyAlignment="1">
      <alignment horizontal="right"/>
    </xf>
    <xf numFmtId="178" fontId="4" fillId="0" borderId="14" xfId="0" applyNumberFormat="1" applyFont="1" applyFill="1" applyBorder="1" applyAlignment="1">
      <alignment/>
    </xf>
    <xf numFmtId="178" fontId="4" fillId="0" borderId="14" xfId="42" applyNumberFormat="1" applyFont="1" applyFill="1" applyBorder="1" applyAlignment="1">
      <alignment horizontal="right"/>
    </xf>
    <xf numFmtId="178" fontId="4" fillId="0" borderId="0" xfId="0" applyNumberFormat="1" applyFont="1" applyAlignment="1">
      <alignment/>
    </xf>
    <xf numFmtId="178" fontId="4" fillId="0" borderId="15" xfId="0" applyNumberFormat="1" applyFont="1" applyFill="1" applyBorder="1" applyAlignment="1">
      <alignment/>
    </xf>
    <xf numFmtId="178" fontId="4" fillId="0" borderId="10" xfId="0" applyNumberFormat="1" applyFont="1" applyFill="1" applyBorder="1" applyAlignment="1">
      <alignment/>
    </xf>
    <xf numFmtId="176" fontId="4" fillId="0" borderId="0" xfId="0" applyNumberFormat="1" applyFont="1" applyAlignment="1">
      <alignment/>
    </xf>
    <xf numFmtId="178" fontId="4" fillId="0" borderId="16" xfId="0" applyNumberFormat="1" applyFont="1" applyFill="1" applyBorder="1" applyAlignment="1">
      <alignment/>
    </xf>
    <xf numFmtId="0" fontId="6" fillId="0" borderId="0" xfId="0" applyFont="1" applyBorder="1" applyAlignment="1">
      <alignment/>
    </xf>
    <xf numFmtId="178" fontId="4" fillId="0" borderId="0" xfId="0" applyNumberFormat="1" applyFont="1" applyFill="1" applyAlignment="1">
      <alignment/>
    </xf>
    <xf numFmtId="43" fontId="4" fillId="0" borderId="0" xfId="42" applyFont="1" applyFill="1" applyBorder="1" applyAlignment="1">
      <alignment/>
    </xf>
    <xf numFmtId="177" fontId="4" fillId="0" borderId="0" xfId="42" applyNumberFormat="1" applyFont="1" applyAlignment="1">
      <alignment/>
    </xf>
    <xf numFmtId="0" fontId="0" fillId="0" borderId="0" xfId="0" applyFont="1" applyAlignment="1">
      <alignment horizontal="left"/>
    </xf>
    <xf numFmtId="0" fontId="4" fillId="0" borderId="10" xfId="0" applyFont="1" applyBorder="1" applyAlignment="1">
      <alignment/>
    </xf>
    <xf numFmtId="176" fontId="4" fillId="0" borderId="10" xfId="0" applyNumberFormat="1" applyFont="1" applyFill="1" applyBorder="1" applyAlignment="1">
      <alignment/>
    </xf>
    <xf numFmtId="176" fontId="4" fillId="0" borderId="10" xfId="42" applyNumberFormat="1" applyFont="1" applyFill="1" applyBorder="1" applyAlignment="1">
      <alignment/>
    </xf>
    <xf numFmtId="0" fontId="4" fillId="0" borderId="0" xfId="0" applyFont="1" applyFill="1" applyBorder="1" applyAlignment="1">
      <alignment horizontal="right"/>
    </xf>
    <xf numFmtId="0" fontId="4" fillId="0" borderId="0" xfId="0" applyFont="1" applyFill="1" applyBorder="1" applyAlignment="1">
      <alignment horizontal="right" wrapText="1"/>
    </xf>
    <xf numFmtId="0" fontId="4" fillId="0" borderId="0" xfId="0" applyFont="1" applyBorder="1" applyAlignment="1">
      <alignment wrapText="1"/>
    </xf>
    <xf numFmtId="0" fontId="11" fillId="0" borderId="0" xfId="0" applyFont="1" applyFill="1" applyAlignment="1">
      <alignment horizontal="left"/>
    </xf>
    <xf numFmtId="178" fontId="9" fillId="0" borderId="0" xfId="0" applyNumberFormat="1" applyFont="1" applyFill="1" applyBorder="1" applyAlignment="1">
      <alignment/>
    </xf>
    <xf numFmtId="178" fontId="4" fillId="0" borderId="17" xfId="42" applyNumberFormat="1" applyFont="1" applyFill="1" applyBorder="1" applyAlignment="1">
      <alignment/>
    </xf>
    <xf numFmtId="178" fontId="4" fillId="0" borderId="15" xfId="42" applyNumberFormat="1" applyFont="1" applyFill="1" applyBorder="1" applyAlignment="1">
      <alignment/>
    </xf>
    <xf numFmtId="178" fontId="4" fillId="0" borderId="18" xfId="42" applyNumberFormat="1" applyFont="1" applyFill="1" applyBorder="1" applyAlignment="1">
      <alignment/>
    </xf>
    <xf numFmtId="0" fontId="4" fillId="0" borderId="0" xfId="0" applyFont="1" applyFill="1" applyBorder="1" applyAlignment="1">
      <alignment horizontal="left" vertical="top" wrapText="1" indent="1"/>
    </xf>
    <xf numFmtId="3" fontId="4" fillId="0" borderId="0" xfId="0" applyNumberFormat="1" applyFont="1" applyFill="1" applyBorder="1" applyAlignment="1">
      <alignment horizontal="right" vertical="top" wrapText="1"/>
    </xf>
    <xf numFmtId="176" fontId="4" fillId="0" borderId="0" xfId="42" applyNumberFormat="1" applyFont="1" applyFill="1" applyBorder="1" applyAlignment="1">
      <alignment horizontal="right"/>
    </xf>
    <xf numFmtId="0" fontId="4" fillId="0" borderId="0" xfId="57" applyFont="1" applyFill="1" applyAlignment="1">
      <alignment vertical="top"/>
      <protection/>
    </xf>
    <xf numFmtId="176" fontId="4" fillId="0" borderId="0" xfId="42" applyNumberFormat="1" applyFont="1" applyFill="1" applyAlignment="1">
      <alignment/>
    </xf>
    <xf numFmtId="0" fontId="6" fillId="0" borderId="0" xfId="0" applyFont="1" applyFill="1" applyAlignment="1">
      <alignment horizontal="center"/>
    </xf>
    <xf numFmtId="0" fontId="6" fillId="0" borderId="0" xfId="0" applyFont="1" applyBorder="1" applyAlignment="1">
      <alignment horizontal="center"/>
    </xf>
    <xf numFmtId="0" fontId="4" fillId="0" borderId="0" xfId="42" applyNumberFormat="1" applyFont="1" applyFill="1" applyBorder="1" applyAlignment="1">
      <alignment horizontal="center"/>
    </xf>
    <xf numFmtId="178" fontId="4" fillId="0" borderId="0" xfId="0" applyNumberFormat="1" applyFont="1" applyFill="1" applyBorder="1" applyAlignment="1">
      <alignment horizontal="right"/>
    </xf>
    <xf numFmtId="178" fontId="4" fillId="0" borderId="0" xfId="0" applyNumberFormat="1" applyFont="1" applyFill="1" applyAlignment="1">
      <alignment horizontal="right"/>
    </xf>
    <xf numFmtId="178" fontId="4" fillId="0" borderId="18" xfId="0" applyNumberFormat="1" applyFont="1" applyFill="1" applyBorder="1" applyAlignment="1">
      <alignment/>
    </xf>
    <xf numFmtId="0" fontId="4" fillId="0" borderId="0" xfId="0" applyFont="1" applyFill="1" applyBorder="1" applyAlignment="1">
      <alignment horizontal="center"/>
    </xf>
    <xf numFmtId="15" fontId="6" fillId="0" borderId="0" xfId="0" applyNumberFormat="1" applyFont="1" applyFill="1" applyAlignment="1" quotePrefix="1">
      <alignment horizontal="right" wrapText="1"/>
    </xf>
    <xf numFmtId="15" fontId="6" fillId="0" borderId="0" xfId="0" applyNumberFormat="1" applyFont="1" applyFill="1" applyBorder="1" applyAlignment="1" quotePrefix="1">
      <alignment horizontal="right" wrapText="1"/>
    </xf>
    <xf numFmtId="0" fontId="7" fillId="0" borderId="0" xfId="0" applyFont="1" applyFill="1" applyAlignment="1" quotePrefix="1">
      <alignment/>
    </xf>
    <xf numFmtId="16" fontId="6" fillId="0" borderId="0" xfId="0" applyNumberFormat="1" applyFont="1" applyFill="1" applyBorder="1" applyAlignment="1" quotePrefix="1">
      <alignment horizontal="right" wrapText="1"/>
    </xf>
    <xf numFmtId="43" fontId="7" fillId="0" borderId="0" xfId="42" applyFont="1" applyFill="1" applyBorder="1" applyAlignment="1">
      <alignment/>
    </xf>
    <xf numFmtId="0" fontId="0" fillId="0" borderId="10" xfId="0" applyFill="1" applyBorder="1" applyAlignment="1">
      <alignment/>
    </xf>
    <xf numFmtId="0" fontId="4" fillId="0" borderId="0" xfId="42" applyNumberFormat="1" applyFont="1" applyFill="1" applyAlignment="1">
      <alignment horizontal="left"/>
    </xf>
    <xf numFmtId="0" fontId="6" fillId="0" borderId="0" xfId="42" applyNumberFormat="1" applyFont="1" applyFill="1" applyBorder="1" applyAlignment="1">
      <alignment horizontal="left"/>
    </xf>
    <xf numFmtId="176" fontId="4" fillId="0" borderId="12" xfId="42" applyNumberFormat="1" applyFont="1" applyFill="1" applyBorder="1" applyAlignment="1">
      <alignment/>
    </xf>
    <xf numFmtId="15" fontId="7" fillId="0" borderId="0" xfId="0" applyNumberFormat="1" applyFont="1" applyFill="1" applyAlignment="1">
      <alignment/>
    </xf>
    <xf numFmtId="178" fontId="4" fillId="0" borderId="16" xfId="42" applyNumberFormat="1" applyFont="1" applyFill="1" applyBorder="1" applyAlignment="1">
      <alignment horizontal="right"/>
    </xf>
    <xf numFmtId="9" fontId="4" fillId="0" borderId="0" xfId="60" applyFont="1" applyFill="1" applyBorder="1" applyAlignment="1">
      <alignment horizontal="right"/>
    </xf>
    <xf numFmtId="178" fontId="4" fillId="0" borderId="19" xfId="0" applyNumberFormat="1" applyFont="1" applyFill="1" applyBorder="1" applyAlignment="1">
      <alignment/>
    </xf>
    <xf numFmtId="0" fontId="4" fillId="0" borderId="0" xfId="0" applyFont="1" applyFill="1" applyBorder="1" applyAlignment="1">
      <alignment/>
    </xf>
    <xf numFmtId="179" fontId="9" fillId="0" borderId="0" xfId="42" applyNumberFormat="1" applyFont="1" applyFill="1" applyAlignment="1">
      <alignment horizontal="right" vertical="top"/>
    </xf>
    <xf numFmtId="176" fontId="9" fillId="0" borderId="0" xfId="42" applyNumberFormat="1" applyFont="1" applyFill="1" applyBorder="1" applyAlignment="1">
      <alignment/>
    </xf>
    <xf numFmtId="0" fontId="8" fillId="0" borderId="0" xfId="0" applyFont="1" applyFill="1" applyAlignment="1">
      <alignment horizontal="center"/>
    </xf>
    <xf numFmtId="0" fontId="6" fillId="0" borderId="0" xfId="0" applyFont="1" applyFill="1" applyAlignment="1">
      <alignment horizontal="justify" wrapText="1"/>
    </xf>
    <xf numFmtId="0" fontId="6" fillId="0" borderId="0" xfId="0" applyFont="1" applyFill="1" applyAlignment="1">
      <alignment horizontal="center"/>
    </xf>
    <xf numFmtId="0" fontId="6" fillId="0" borderId="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514350</xdr:colOff>
      <xdr:row>8</xdr:row>
      <xdr:rowOff>104775</xdr:rowOff>
    </xdr:from>
    <xdr:to>
      <xdr:col>8</xdr:col>
      <xdr:colOff>838200</xdr:colOff>
      <xdr:row>8</xdr:row>
      <xdr:rowOff>114300</xdr:rowOff>
    </xdr:to>
    <xdr:sp>
      <xdr:nvSpPr>
        <xdr:cNvPr id="1" name="Line 1025"/>
        <xdr:cNvSpPr>
          <a:spLocks/>
        </xdr:cNvSpPr>
      </xdr:nvSpPr>
      <xdr:spPr>
        <a:xfrm>
          <a:off x="7715250" y="1628775"/>
          <a:ext cx="3238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8</xdr:row>
      <xdr:rowOff>104775</xdr:rowOff>
    </xdr:from>
    <xdr:to>
      <xdr:col>2</xdr:col>
      <xdr:colOff>533400</xdr:colOff>
      <xdr:row>8</xdr:row>
      <xdr:rowOff>114300</xdr:rowOff>
    </xdr:to>
    <xdr:sp>
      <xdr:nvSpPr>
        <xdr:cNvPr id="2" name="Line 1026"/>
        <xdr:cNvSpPr>
          <a:spLocks/>
        </xdr:cNvSpPr>
      </xdr:nvSpPr>
      <xdr:spPr>
        <a:xfrm flipH="1">
          <a:off x="2162175" y="1628775"/>
          <a:ext cx="5429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9</xdr:row>
      <xdr:rowOff>114300</xdr:rowOff>
    </xdr:from>
    <xdr:to>
      <xdr:col>3</xdr:col>
      <xdr:colOff>257175</xdr:colOff>
      <xdr:row>9</xdr:row>
      <xdr:rowOff>114300</xdr:rowOff>
    </xdr:to>
    <xdr:sp>
      <xdr:nvSpPr>
        <xdr:cNvPr id="3" name="Line 1027"/>
        <xdr:cNvSpPr>
          <a:spLocks/>
        </xdr:cNvSpPr>
      </xdr:nvSpPr>
      <xdr:spPr>
        <a:xfrm flipH="1">
          <a:off x="3028950" y="18288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9</xdr:row>
      <xdr:rowOff>114300</xdr:rowOff>
    </xdr:from>
    <xdr:to>
      <xdr:col>8</xdr:col>
      <xdr:colOff>9525</xdr:colOff>
      <xdr:row>9</xdr:row>
      <xdr:rowOff>123825</xdr:rowOff>
    </xdr:to>
    <xdr:sp>
      <xdr:nvSpPr>
        <xdr:cNvPr id="4" name="Line 1028"/>
        <xdr:cNvSpPr>
          <a:spLocks/>
        </xdr:cNvSpPr>
      </xdr:nvSpPr>
      <xdr:spPr>
        <a:xfrm flipV="1">
          <a:off x="6134100" y="1828800"/>
          <a:ext cx="10763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7"/>
  <sheetViews>
    <sheetView zoomScaleSheetLayoutView="75" zoomScalePageLayoutView="0" workbookViewId="0" topLeftCell="A1">
      <selection activeCell="H59" sqref="H59"/>
    </sheetView>
  </sheetViews>
  <sheetFormatPr defaultColWidth="9.140625" defaultRowHeight="12.75"/>
  <cols>
    <col min="1" max="1" width="44.00390625" style="1" customWidth="1"/>
    <col min="2" max="2" width="5.421875" style="1" hidden="1" customWidth="1"/>
    <col min="3" max="3" width="15.140625" style="2" bestFit="1" customWidth="1"/>
    <col min="4" max="4" width="17.00390625" style="2" customWidth="1"/>
    <col min="5" max="5" width="1.8515625" style="3" customWidth="1"/>
    <col min="6" max="7" width="17.140625" style="2" customWidth="1"/>
    <col min="8" max="8" width="9.140625" style="2" bestFit="1" customWidth="1"/>
    <col min="9" max="16384" width="9.140625" style="2" customWidth="1"/>
  </cols>
  <sheetData>
    <row r="1" spans="1:2" ht="16.5">
      <c r="A1" s="5" t="s">
        <v>0</v>
      </c>
      <c r="B1" s="6"/>
    </row>
    <row r="2" ht="14.25">
      <c r="A2" s="7" t="s">
        <v>1</v>
      </c>
    </row>
    <row r="3" ht="14.25">
      <c r="A3" s="7" t="s">
        <v>2</v>
      </c>
    </row>
    <row r="4" spans="1:7" ht="15">
      <c r="A4" s="8"/>
      <c r="B4" s="8"/>
      <c r="C4" s="9"/>
      <c r="D4" s="9"/>
      <c r="E4" s="9"/>
      <c r="F4" s="9"/>
      <c r="G4" s="9"/>
    </row>
    <row r="5" spans="1:2" ht="15.75">
      <c r="A5" s="10" t="s">
        <v>73</v>
      </c>
      <c r="B5" s="11"/>
    </row>
    <row r="6" spans="1:2" ht="15.75">
      <c r="A6" s="116" t="s">
        <v>148</v>
      </c>
      <c r="B6" s="12"/>
    </row>
    <row r="7" spans="1:7" ht="15">
      <c r="A7" s="13" t="s">
        <v>3</v>
      </c>
      <c r="B7" s="14"/>
      <c r="C7" s="9"/>
      <c r="D7" s="9"/>
      <c r="E7" s="9"/>
      <c r="F7" s="9"/>
      <c r="G7" s="9"/>
    </row>
    <row r="8" spans="1:2" ht="15">
      <c r="A8" s="6"/>
      <c r="B8" s="6"/>
    </row>
    <row r="9" spans="1:7" ht="15">
      <c r="A9" s="6"/>
      <c r="B9" s="6"/>
      <c r="C9" s="123" t="s">
        <v>4</v>
      </c>
      <c r="D9" s="123"/>
      <c r="E9" s="15"/>
      <c r="F9" s="123" t="s">
        <v>5</v>
      </c>
      <c r="G9" s="123"/>
    </row>
    <row r="10" spans="1:7" s="4" customFormat="1" ht="45.75" customHeight="1">
      <c r="A10" s="16"/>
      <c r="B10" s="16"/>
      <c r="C10" s="17" t="s">
        <v>6</v>
      </c>
      <c r="D10" s="17" t="s">
        <v>7</v>
      </c>
      <c r="E10" s="18"/>
      <c r="F10" s="17" t="s">
        <v>8</v>
      </c>
      <c r="G10" s="17" t="s">
        <v>9</v>
      </c>
    </row>
    <row r="11" spans="1:7" s="4" customFormat="1" ht="30">
      <c r="A11" s="16"/>
      <c r="B11" s="16"/>
      <c r="C11" s="107" t="s">
        <v>149</v>
      </c>
      <c r="D11" s="107" t="s">
        <v>150</v>
      </c>
      <c r="E11" s="18"/>
      <c r="F11" s="19" t="str">
        <f>C11</f>
        <v>31 March 2014</v>
      </c>
      <c r="G11" s="19" t="str">
        <f>D11</f>
        <v>31 March 2013</v>
      </c>
    </row>
    <row r="12" spans="1:7" ht="15">
      <c r="A12" s="6"/>
      <c r="B12" s="6"/>
      <c r="C12" s="20" t="s">
        <v>10</v>
      </c>
      <c r="D12" s="20" t="s">
        <v>10</v>
      </c>
      <c r="E12" s="20"/>
      <c r="F12" s="20" t="s">
        <v>10</v>
      </c>
      <c r="G12" s="20" t="s">
        <v>10</v>
      </c>
    </row>
    <row r="13" spans="1:7" ht="15">
      <c r="A13" s="6"/>
      <c r="B13" s="6"/>
      <c r="C13" s="21"/>
      <c r="D13" s="21"/>
      <c r="E13" s="21"/>
      <c r="F13" s="21"/>
      <c r="G13" s="21"/>
    </row>
    <row r="14" spans="1:8" ht="15">
      <c r="A14" s="22"/>
      <c r="B14" s="22"/>
      <c r="C14" s="23"/>
      <c r="D14" s="23"/>
      <c r="E14" s="24"/>
      <c r="F14" s="23"/>
      <c r="G14" s="23"/>
      <c r="H14" s="25"/>
    </row>
    <row r="15" spans="1:7" ht="14.25">
      <c r="A15" s="26" t="s">
        <v>11</v>
      </c>
      <c r="B15" s="27"/>
      <c r="C15" s="28">
        <v>2875</v>
      </c>
      <c r="D15" s="28">
        <v>1140</v>
      </c>
      <c r="E15" s="28"/>
      <c r="F15" s="28">
        <f>14215+2875</f>
        <v>17090</v>
      </c>
      <c r="G15" s="28">
        <v>3390</v>
      </c>
    </row>
    <row r="16" spans="1:7" ht="14.25">
      <c r="A16" s="26"/>
      <c r="B16" s="27"/>
      <c r="C16" s="28"/>
      <c r="D16" s="31"/>
      <c r="E16" s="28"/>
      <c r="F16" s="28"/>
      <c r="G16" s="31"/>
    </row>
    <row r="17" spans="1:7" ht="14.25">
      <c r="A17" s="32" t="s">
        <v>12</v>
      </c>
      <c r="B17" s="27"/>
      <c r="C17" s="28">
        <v>-3524</v>
      </c>
      <c r="D17" s="29">
        <v>-4228</v>
      </c>
      <c r="E17" s="28"/>
      <c r="F17" s="28">
        <f>-11762-3524</f>
        <v>-15286</v>
      </c>
      <c r="G17" s="29">
        <v>-10010</v>
      </c>
    </row>
    <row r="18" spans="1:7" ht="14.25">
      <c r="A18" s="30"/>
      <c r="C18" s="31"/>
      <c r="D18" s="118"/>
      <c r="E18" s="28"/>
      <c r="F18" s="31"/>
      <c r="G18" s="118"/>
    </row>
    <row r="19" spans="1:7" ht="14.25">
      <c r="A19" s="26" t="s">
        <v>151</v>
      </c>
      <c r="B19" s="27"/>
      <c r="C19" s="34">
        <v>-40</v>
      </c>
      <c r="D19" s="34">
        <v>9518</v>
      </c>
      <c r="E19" s="33"/>
      <c r="F19" s="34">
        <f>909-40</f>
        <v>869</v>
      </c>
      <c r="G19" s="34">
        <v>9520</v>
      </c>
    </row>
    <row r="20" spans="1:7" ht="14.25">
      <c r="A20" s="35"/>
      <c r="B20" s="36"/>
      <c r="C20" s="28"/>
      <c r="D20" s="28"/>
      <c r="E20" s="28"/>
      <c r="F20" s="28"/>
      <c r="G20" s="28"/>
    </row>
    <row r="21" spans="1:7" ht="15">
      <c r="A21" s="37" t="s">
        <v>120</v>
      </c>
      <c r="B21" s="38"/>
      <c r="C21" s="28">
        <f>SUM(C14:C19)</f>
        <v>-689</v>
      </c>
      <c r="D21" s="28">
        <f>SUM(D14:D19)</f>
        <v>6430</v>
      </c>
      <c r="E21" s="28"/>
      <c r="F21" s="28">
        <f>SUM(F14:F19)</f>
        <v>2673</v>
      </c>
      <c r="G21" s="28">
        <f>SUM(G14:G19)</f>
        <v>2900</v>
      </c>
    </row>
    <row r="22" spans="1:8" ht="14.25">
      <c r="A22" s="35"/>
      <c r="B22" s="36"/>
      <c r="C22" s="28"/>
      <c r="D22" s="28"/>
      <c r="E22" s="28"/>
      <c r="F22" s="28"/>
      <c r="G22" s="28"/>
      <c r="H22" s="25"/>
    </row>
    <row r="23" spans="1:8" ht="14.25">
      <c r="A23" s="35" t="s">
        <v>152</v>
      </c>
      <c r="B23" s="36"/>
      <c r="C23" s="39">
        <v>-321</v>
      </c>
      <c r="D23" s="34">
        <v>1066</v>
      </c>
      <c r="E23" s="28"/>
      <c r="F23" s="39">
        <f>-521-321</f>
        <v>-842</v>
      </c>
      <c r="G23" s="34">
        <v>-5</v>
      </c>
      <c r="H23" s="25"/>
    </row>
    <row r="24" spans="1:7" ht="14.25">
      <c r="A24" s="35"/>
      <c r="B24" s="36"/>
      <c r="C24" s="28"/>
      <c r="D24" s="28"/>
      <c r="E24" s="28"/>
      <c r="F24" s="28"/>
      <c r="G24" s="28"/>
    </row>
    <row r="25" spans="1:7" ht="15">
      <c r="A25" s="37" t="s">
        <v>121</v>
      </c>
      <c r="B25" s="38"/>
      <c r="C25" s="28">
        <f>SUM(C21:C23)</f>
        <v>-1010</v>
      </c>
      <c r="D25" s="28">
        <f>SUM(D21:D23)</f>
        <v>7496</v>
      </c>
      <c r="E25" s="28"/>
      <c r="F25" s="28">
        <f>SUM(F21:F23)</f>
        <v>1831</v>
      </c>
      <c r="G25" s="28">
        <f>SUM(G21:G23)</f>
        <v>2895</v>
      </c>
    </row>
    <row r="26" spans="1:7" ht="14.25">
      <c r="A26" s="35"/>
      <c r="B26" s="36"/>
      <c r="C26" s="28"/>
      <c r="D26" s="28"/>
      <c r="E26" s="28"/>
      <c r="F26" s="28"/>
      <c r="G26" s="28"/>
    </row>
    <row r="27" spans="1:7" ht="14.25">
      <c r="A27" s="26" t="s">
        <v>87</v>
      </c>
      <c r="B27" s="27"/>
      <c r="C27" s="28">
        <v>0</v>
      </c>
      <c r="D27" s="40">
        <v>0</v>
      </c>
      <c r="E27" s="28"/>
      <c r="F27" s="28">
        <f>153-153</f>
        <v>0</v>
      </c>
      <c r="G27" s="40">
        <v>153</v>
      </c>
    </row>
    <row r="28" spans="1:7" ht="14.25">
      <c r="A28" s="35"/>
      <c r="B28" s="36"/>
      <c r="C28" s="28"/>
      <c r="D28" s="28"/>
      <c r="E28" s="28"/>
      <c r="F28" s="28"/>
      <c r="G28" s="28"/>
    </row>
    <row r="29" spans="1:7" ht="15">
      <c r="A29" s="37" t="s">
        <v>122</v>
      </c>
      <c r="B29" s="38"/>
      <c r="C29" s="93">
        <f>+C25+C27</f>
        <v>-1010</v>
      </c>
      <c r="D29" s="93">
        <f>+D25+D27</f>
        <v>7496</v>
      </c>
      <c r="E29" s="28"/>
      <c r="F29" s="93">
        <f>+F25+F27</f>
        <v>1831</v>
      </c>
      <c r="G29" s="93">
        <f>+G25+G27</f>
        <v>3048</v>
      </c>
    </row>
    <row r="30" spans="1:7" ht="15">
      <c r="A30" s="37"/>
      <c r="B30" s="38"/>
      <c r="C30" s="28"/>
      <c r="D30" s="28"/>
      <c r="E30" s="28"/>
      <c r="F30" s="28"/>
      <c r="G30" s="28"/>
    </row>
    <row r="31" spans="1:7" ht="15">
      <c r="A31" s="37" t="s">
        <v>94</v>
      </c>
      <c r="B31" s="38"/>
      <c r="C31" s="28"/>
      <c r="D31" s="28"/>
      <c r="E31" s="28"/>
      <c r="F31" s="28"/>
      <c r="G31" s="28"/>
    </row>
    <row r="32" spans="1:7" ht="15">
      <c r="A32" s="113" t="s">
        <v>71</v>
      </c>
      <c r="B32" s="38"/>
      <c r="C32" s="28">
        <v>3</v>
      </c>
      <c r="D32" s="28">
        <v>-152</v>
      </c>
      <c r="E32" s="28"/>
      <c r="F32" s="28">
        <v>261</v>
      </c>
      <c r="G32" s="28">
        <v>77</v>
      </c>
    </row>
    <row r="33" spans="1:7" ht="15">
      <c r="A33" s="113" t="s">
        <v>108</v>
      </c>
      <c r="B33" s="38"/>
      <c r="C33" s="28">
        <v>0</v>
      </c>
      <c r="D33" s="28">
        <v>0</v>
      </c>
      <c r="E33" s="28"/>
      <c r="F33" s="28">
        <v>0</v>
      </c>
      <c r="G33" s="28">
        <v>0</v>
      </c>
    </row>
    <row r="34" spans="1:7" ht="15">
      <c r="A34" s="113" t="s">
        <v>109</v>
      </c>
      <c r="B34" s="38"/>
      <c r="C34" s="28">
        <v>0</v>
      </c>
      <c r="D34" s="28">
        <v>0</v>
      </c>
      <c r="E34" s="28"/>
      <c r="F34" s="28">
        <v>0</v>
      </c>
      <c r="G34" s="28">
        <v>0</v>
      </c>
    </row>
    <row r="35" spans="1:7" ht="15">
      <c r="A35" s="113" t="s">
        <v>110</v>
      </c>
      <c r="B35" s="38"/>
      <c r="C35" s="39">
        <v>0</v>
      </c>
      <c r="D35" s="39">
        <v>0</v>
      </c>
      <c r="E35" s="28"/>
      <c r="F35" s="39">
        <v>0</v>
      </c>
      <c r="G35" s="39">
        <v>-64</v>
      </c>
    </row>
    <row r="36" spans="1:7" ht="15">
      <c r="A36" s="113"/>
      <c r="B36" s="38"/>
      <c r="C36" s="39">
        <f>SUM(C32:C35)</f>
        <v>3</v>
      </c>
      <c r="D36" s="39">
        <f>SUM(D32:D35)</f>
        <v>-152</v>
      </c>
      <c r="E36" s="28"/>
      <c r="F36" s="39">
        <f>SUM(F32:F35)</f>
        <v>261</v>
      </c>
      <c r="G36" s="39">
        <f>SUM(G32:G35)</f>
        <v>13</v>
      </c>
    </row>
    <row r="37" spans="1:7" ht="15">
      <c r="A37" s="37"/>
      <c r="B37" s="38"/>
      <c r="C37" s="28"/>
      <c r="D37" s="28"/>
      <c r="E37" s="28"/>
      <c r="F37" s="28"/>
      <c r="G37" s="28"/>
    </row>
    <row r="38" spans="1:7" ht="15">
      <c r="A38" s="114" t="s">
        <v>96</v>
      </c>
      <c r="B38" s="27"/>
      <c r="C38" s="28"/>
      <c r="D38" s="28"/>
      <c r="E38" s="28"/>
      <c r="F38" s="28"/>
      <c r="G38" s="28"/>
    </row>
    <row r="39" spans="1:7" ht="15.75" thickBot="1">
      <c r="A39" s="114" t="s">
        <v>130</v>
      </c>
      <c r="B39" s="27"/>
      <c r="C39" s="94">
        <f>C29+C36</f>
        <v>-1007</v>
      </c>
      <c r="D39" s="94">
        <f>D29+D36</f>
        <v>7344</v>
      </c>
      <c r="E39" s="28"/>
      <c r="F39" s="94">
        <f>F29+F36</f>
        <v>2092</v>
      </c>
      <c r="G39" s="94">
        <f>G29+G36</f>
        <v>3061</v>
      </c>
    </row>
    <row r="40" spans="1:7" ht="15.75" thickTop="1">
      <c r="A40" s="41"/>
      <c r="B40" s="42"/>
      <c r="C40" s="28"/>
      <c r="D40" s="28"/>
      <c r="E40" s="28"/>
      <c r="F40" s="28"/>
      <c r="G40" s="28"/>
    </row>
    <row r="41" spans="1:7" ht="15">
      <c r="A41" s="41" t="s">
        <v>132</v>
      </c>
      <c r="B41" s="41"/>
      <c r="C41" s="28"/>
      <c r="D41" s="28"/>
      <c r="E41" s="28"/>
      <c r="F41" s="28"/>
      <c r="G41" s="28"/>
    </row>
    <row r="42" spans="1:7" ht="14.25">
      <c r="A42" s="43" t="s">
        <v>74</v>
      </c>
      <c r="B42" s="27"/>
      <c r="C42" s="28">
        <f>C29</f>
        <v>-1010</v>
      </c>
      <c r="D42" s="40">
        <f>D29</f>
        <v>7496</v>
      </c>
      <c r="E42" s="28"/>
      <c r="F42" s="28">
        <f>F29</f>
        <v>1831</v>
      </c>
      <c r="G42" s="40">
        <f>G29</f>
        <v>3048</v>
      </c>
    </row>
    <row r="43" spans="1:7" ht="14.25">
      <c r="A43" s="43" t="s">
        <v>72</v>
      </c>
      <c r="B43" s="27"/>
      <c r="C43" s="28">
        <v>0</v>
      </c>
      <c r="D43" s="40">
        <v>0</v>
      </c>
      <c r="E43" s="28"/>
      <c r="F43" s="28">
        <v>0</v>
      </c>
      <c r="G43" s="40">
        <v>0</v>
      </c>
    </row>
    <row r="44" spans="1:7" ht="14.25">
      <c r="A44" s="26"/>
      <c r="B44" s="26"/>
      <c r="C44" s="44">
        <f>+C42+C43</f>
        <v>-1010</v>
      </c>
      <c r="D44" s="44">
        <f>+D42+D43</f>
        <v>7496</v>
      </c>
      <c r="E44" s="28"/>
      <c r="F44" s="44">
        <f>+F42+F43</f>
        <v>1831</v>
      </c>
      <c r="G44" s="44">
        <f>+G42+G43</f>
        <v>3048</v>
      </c>
    </row>
    <row r="45" spans="1:7" ht="15.75" thickTop="1">
      <c r="A45" s="41"/>
      <c r="B45" s="41"/>
      <c r="C45" s="45"/>
      <c r="D45" s="45"/>
      <c r="E45" s="45"/>
      <c r="F45" s="45"/>
      <c r="G45" s="45"/>
    </row>
    <row r="46" spans="1:7" ht="15">
      <c r="A46" s="41" t="s">
        <v>97</v>
      </c>
      <c r="B46" s="41"/>
      <c r="C46" s="45"/>
      <c r="D46" s="45"/>
      <c r="E46" s="45"/>
      <c r="F46" s="45"/>
      <c r="G46" s="45"/>
    </row>
    <row r="47" spans="1:7" ht="15">
      <c r="A47" s="43" t="s">
        <v>74</v>
      </c>
      <c r="B47" s="41"/>
      <c r="C47" s="45">
        <f>C39</f>
        <v>-1007</v>
      </c>
      <c r="D47" s="45">
        <f>D39</f>
        <v>7344</v>
      </c>
      <c r="E47" s="45"/>
      <c r="F47" s="45">
        <f>F39</f>
        <v>2092</v>
      </c>
      <c r="G47" s="45">
        <f>G39</f>
        <v>3061</v>
      </c>
    </row>
    <row r="48" spans="1:7" ht="15">
      <c r="A48" s="43" t="s">
        <v>72</v>
      </c>
      <c r="B48" s="41"/>
      <c r="C48" s="81">
        <v>0</v>
      </c>
      <c r="D48" s="81">
        <v>0</v>
      </c>
      <c r="E48" s="81"/>
      <c r="F48" s="81">
        <v>0</v>
      </c>
      <c r="G48" s="81">
        <v>0</v>
      </c>
    </row>
    <row r="49" spans="1:7" ht="15.75" thickBot="1">
      <c r="A49" s="43"/>
      <c r="B49" s="41"/>
      <c r="C49" s="115">
        <f>SUM(C47:C48)</f>
        <v>-1007</v>
      </c>
      <c r="D49" s="115">
        <f>SUM(D47:D48)</f>
        <v>7344</v>
      </c>
      <c r="E49" s="45"/>
      <c r="F49" s="115">
        <f>SUM(F47:F48)</f>
        <v>2092</v>
      </c>
      <c r="G49" s="115">
        <f>SUM(G47:G48)</f>
        <v>3061</v>
      </c>
    </row>
    <row r="50" spans="1:7" ht="15.75" thickTop="1">
      <c r="A50" s="43"/>
      <c r="B50" s="41"/>
      <c r="C50" s="45"/>
      <c r="D50" s="45"/>
      <c r="E50" s="45"/>
      <c r="F50" s="45"/>
      <c r="G50" s="45"/>
    </row>
    <row r="51" spans="1:7" ht="15">
      <c r="A51" s="41"/>
      <c r="B51" s="41"/>
      <c r="C51" s="45"/>
      <c r="D51" s="45"/>
      <c r="E51" s="45"/>
      <c r="F51" s="45"/>
      <c r="G51" s="45"/>
    </row>
    <row r="52" spans="1:7" ht="15">
      <c r="A52" s="46" t="s">
        <v>123</v>
      </c>
      <c r="B52" s="46"/>
      <c r="C52" s="45"/>
      <c r="D52" s="45"/>
      <c r="E52" s="45"/>
      <c r="F52" s="45"/>
      <c r="G52" s="45"/>
    </row>
    <row r="53" spans="1:7" ht="14.25">
      <c r="A53" s="47" t="s">
        <v>13</v>
      </c>
      <c r="B53" s="48"/>
      <c r="C53" s="121">
        <f>C44/(301711+30000+23)*100</f>
        <v>-0.30446080293247</v>
      </c>
      <c r="D53" s="121">
        <v>5.8</v>
      </c>
      <c r="E53" s="122"/>
      <c r="F53" s="121">
        <f>F44/(301711+23000+76)*100</f>
        <v>0.5637540911428105</v>
      </c>
      <c r="G53" s="121">
        <v>4.2</v>
      </c>
    </row>
    <row r="54" spans="1:7" ht="14.25">
      <c r="A54" s="47" t="s">
        <v>14</v>
      </c>
      <c r="B54" s="48"/>
      <c r="C54" s="49">
        <f>C53</f>
        <v>-0.30446080293247</v>
      </c>
      <c r="D54" s="49">
        <f>D53</f>
        <v>5.8</v>
      </c>
      <c r="E54" s="49"/>
      <c r="F54" s="49">
        <f>F53</f>
        <v>0.5637540911428105</v>
      </c>
      <c r="G54" s="49">
        <f>G53</f>
        <v>4.2</v>
      </c>
    </row>
    <row r="55" spans="3:7" ht="14.25">
      <c r="C55" s="50"/>
      <c r="D55" s="23"/>
      <c r="E55" s="24"/>
      <c r="F55" s="50"/>
      <c r="G55" s="23"/>
    </row>
    <row r="56" spans="1:7" ht="43.5" customHeight="1">
      <c r="A56" s="124" t="s">
        <v>133</v>
      </c>
      <c r="B56" s="124"/>
      <c r="C56" s="124"/>
      <c r="D56" s="124"/>
      <c r="E56" s="124"/>
      <c r="F56" s="124"/>
      <c r="G56" s="124"/>
    </row>
    <row r="57" spans="4:7" ht="14.25">
      <c r="D57" s="23"/>
      <c r="E57" s="24"/>
      <c r="F57" s="23"/>
      <c r="G57" s="23"/>
    </row>
    <row r="58" spans="1:7" ht="14.25">
      <c r="A58" s="1" t="s">
        <v>131</v>
      </c>
      <c r="C58" s="2">
        <v>174569269</v>
      </c>
      <c r="D58" s="23"/>
      <c r="E58" s="24"/>
      <c r="F58" s="23">
        <v>216360936</v>
      </c>
      <c r="G58" s="23"/>
    </row>
    <row r="59" spans="4:7" ht="14.25">
      <c r="D59" s="23"/>
      <c r="E59" s="24"/>
      <c r="F59" s="23"/>
      <c r="G59" s="23"/>
    </row>
    <row r="60" spans="4:7" ht="14.25">
      <c r="D60" s="23"/>
      <c r="E60" s="24"/>
      <c r="F60" s="23"/>
      <c r="G60" s="23"/>
    </row>
    <row r="61" spans="4:7" ht="14.25">
      <c r="D61" s="23"/>
      <c r="E61" s="24"/>
      <c r="F61" s="23"/>
      <c r="G61" s="23"/>
    </row>
    <row r="62" spans="4:7" ht="14.25">
      <c r="D62" s="23"/>
      <c r="E62" s="24"/>
      <c r="F62" s="23"/>
      <c r="G62" s="23"/>
    </row>
    <row r="63" spans="4:7" ht="14.25">
      <c r="D63" s="23"/>
      <c r="E63" s="24"/>
      <c r="F63" s="23"/>
      <c r="G63" s="23"/>
    </row>
    <row r="64" spans="4:7" ht="14.25">
      <c r="D64" s="23"/>
      <c r="E64" s="24"/>
      <c r="F64" s="23"/>
      <c r="G64" s="23"/>
    </row>
    <row r="65" spans="4:7" ht="14.25">
      <c r="D65" s="23"/>
      <c r="E65" s="24"/>
      <c r="F65" s="23"/>
      <c r="G65" s="23"/>
    </row>
    <row r="66" spans="4:7" ht="14.25">
      <c r="D66" s="23"/>
      <c r="E66" s="24"/>
      <c r="F66" s="23"/>
      <c r="G66" s="23"/>
    </row>
    <row r="67" spans="4:7" ht="14.25">
      <c r="D67" s="23"/>
      <c r="E67" s="24"/>
      <c r="F67" s="23"/>
      <c r="G67" s="23"/>
    </row>
  </sheetData>
  <sheetProtection/>
  <mergeCells count="3">
    <mergeCell ref="C9:D9"/>
    <mergeCell ref="F9:G9"/>
    <mergeCell ref="A56:G56"/>
  </mergeCells>
  <printOptions/>
  <pageMargins left="0.75" right="0.75" top="0.7597222222222223" bottom="1" header="0.5" footer="0.5"/>
  <pageSetup horizontalDpi="600" verticalDpi="600" orientation="portrait" paperSize="9" scale="75" r:id="rId1"/>
  <headerFooter alignWithMargins="0">
    <oddFooter>&amp;C&amp;11-1-</oddFooter>
  </headerFooter>
</worksheet>
</file>

<file path=xl/worksheets/sheet2.xml><?xml version="1.0" encoding="utf-8"?>
<worksheet xmlns="http://schemas.openxmlformats.org/spreadsheetml/2006/main" xmlns:r="http://schemas.openxmlformats.org/officeDocument/2006/relationships">
  <dimension ref="A1:L69"/>
  <sheetViews>
    <sheetView zoomScaleSheetLayoutView="75" zoomScalePageLayoutView="0" workbookViewId="0" topLeftCell="A1">
      <selection activeCell="A53" sqref="A53"/>
    </sheetView>
  </sheetViews>
  <sheetFormatPr defaultColWidth="9.140625" defaultRowHeight="12.75"/>
  <cols>
    <col min="1" max="1" width="61.28125" style="51" customWidth="1"/>
    <col min="2" max="2" width="11.28125" style="51" customWidth="1"/>
    <col min="3" max="3" width="16.57421875" style="3" customWidth="1"/>
    <col min="4" max="4" width="2.8515625" style="3" customWidth="1"/>
    <col min="5" max="5" width="17.00390625" style="3" customWidth="1"/>
    <col min="6" max="7" width="9.140625" style="52" bestFit="1" customWidth="1"/>
    <col min="8" max="8" width="16.140625" style="52" bestFit="1" customWidth="1"/>
    <col min="9" max="9" width="9.140625" style="52" bestFit="1" customWidth="1"/>
    <col min="10" max="16384" width="9.140625" style="52" customWidth="1"/>
  </cols>
  <sheetData>
    <row r="1" spans="1:5" ht="16.5">
      <c r="A1" s="55" t="s">
        <v>0</v>
      </c>
      <c r="B1" s="2"/>
      <c r="E1" s="2"/>
    </row>
    <row r="2" spans="1:5" ht="14.25">
      <c r="A2" s="56" t="s">
        <v>1</v>
      </c>
      <c r="B2" s="2"/>
      <c r="E2" s="2"/>
    </row>
    <row r="3" spans="1:5" s="2" customFormat="1" ht="14.25">
      <c r="A3" s="7" t="s">
        <v>2</v>
      </c>
      <c r="B3" s="1"/>
      <c r="E3" s="3"/>
    </row>
    <row r="4" spans="1:6" ht="15">
      <c r="A4" s="8"/>
      <c r="B4" s="9"/>
      <c r="C4" s="9"/>
      <c r="D4" s="9"/>
      <c r="E4" s="9"/>
      <c r="F4" s="2"/>
    </row>
    <row r="5" spans="1:6" ht="15.75">
      <c r="A5" s="111" t="s">
        <v>153</v>
      </c>
      <c r="B5" s="2"/>
      <c r="E5" s="2"/>
      <c r="F5" s="2"/>
    </row>
    <row r="6" spans="1:6" ht="14.25">
      <c r="A6" s="9"/>
      <c r="B6" s="9"/>
      <c r="C6" s="9"/>
      <c r="D6" s="9"/>
      <c r="E6" s="9"/>
      <c r="F6" s="2"/>
    </row>
    <row r="7" spans="1:6" ht="15.75">
      <c r="A7" s="57"/>
      <c r="B7" s="3"/>
      <c r="F7" s="2"/>
    </row>
    <row r="8" spans="1:6" ht="15">
      <c r="A8" s="58"/>
      <c r="B8" s="2"/>
      <c r="C8" s="59" t="s">
        <v>15</v>
      </c>
      <c r="D8" s="59"/>
      <c r="E8" s="59" t="s">
        <v>16</v>
      </c>
      <c r="F8" s="2"/>
    </row>
    <row r="9" spans="1:6" s="53" customFormat="1" ht="15">
      <c r="A9" s="58"/>
      <c r="B9" s="58"/>
      <c r="C9" s="60" t="s">
        <v>17</v>
      </c>
      <c r="D9" s="60"/>
      <c r="E9" s="60" t="s">
        <v>17</v>
      </c>
      <c r="F9" s="11"/>
    </row>
    <row r="10" spans="2:12" s="54" customFormat="1" ht="30">
      <c r="B10" s="61"/>
      <c r="C10" s="108" t="s">
        <v>154</v>
      </c>
      <c r="D10" s="62"/>
      <c r="E10" s="108" t="s">
        <v>134</v>
      </c>
      <c r="F10" s="63"/>
      <c r="L10" s="64"/>
    </row>
    <row r="11" spans="1:12" s="53" customFormat="1" ht="15">
      <c r="A11" s="58"/>
      <c r="B11" s="58"/>
      <c r="C11" s="20" t="s">
        <v>10</v>
      </c>
      <c r="D11" s="20"/>
      <c r="E11" s="20" t="s">
        <v>10</v>
      </c>
      <c r="F11" s="11"/>
      <c r="L11" s="52"/>
    </row>
    <row r="12" spans="1:12" s="53" customFormat="1" ht="15">
      <c r="A12" s="58" t="s">
        <v>18</v>
      </c>
      <c r="B12" s="58"/>
      <c r="C12" s="21"/>
      <c r="D12" s="21"/>
      <c r="E12" s="21"/>
      <c r="F12" s="11"/>
      <c r="L12" s="52"/>
    </row>
    <row r="13" spans="1:12" s="53" customFormat="1" ht="15">
      <c r="A13" s="58" t="s">
        <v>19</v>
      </c>
      <c r="B13" s="58"/>
      <c r="C13" s="20"/>
      <c r="D13" s="20"/>
      <c r="E13" s="11"/>
      <c r="F13" s="11"/>
      <c r="L13" s="52"/>
    </row>
    <row r="14" spans="1:12" s="53" customFormat="1" ht="15">
      <c r="A14" s="65" t="s">
        <v>20</v>
      </c>
      <c r="B14" s="58"/>
      <c r="C14" s="29">
        <v>34927</v>
      </c>
      <c r="D14" s="66"/>
      <c r="E14" s="40">
        <v>35136</v>
      </c>
      <c r="F14" s="11"/>
      <c r="L14" s="52"/>
    </row>
    <row r="15" spans="1:12" s="53" customFormat="1" ht="15">
      <c r="A15" s="65" t="s">
        <v>135</v>
      </c>
      <c r="B15" s="58"/>
      <c r="C15" s="29">
        <v>345</v>
      </c>
      <c r="D15" s="66"/>
      <c r="E15" s="40">
        <v>345</v>
      </c>
      <c r="F15" s="11"/>
      <c r="L15" s="52"/>
    </row>
    <row r="16" spans="1:6" ht="14.25">
      <c r="A16" s="65" t="s">
        <v>21</v>
      </c>
      <c r="B16" s="3"/>
      <c r="C16" s="68">
        <v>7</v>
      </c>
      <c r="D16" s="67"/>
      <c r="E16" s="34">
        <v>7</v>
      </c>
      <c r="F16" s="2"/>
    </row>
    <row r="17" spans="1:6" ht="14.25">
      <c r="A17" s="52"/>
      <c r="B17" s="3"/>
      <c r="C17" s="67">
        <f>SUM(C14:C16)</f>
        <v>35279</v>
      </c>
      <c r="D17" s="67"/>
      <c r="E17" s="67">
        <f>SUM(E14:E16)</f>
        <v>35488</v>
      </c>
      <c r="F17" s="2"/>
    </row>
    <row r="18" spans="1:6" ht="15">
      <c r="A18" s="58" t="s">
        <v>22</v>
      </c>
      <c r="B18" s="69"/>
      <c r="C18" s="67"/>
      <c r="D18" s="67"/>
      <c r="E18" s="67"/>
      <c r="F18" s="2"/>
    </row>
    <row r="19" spans="1:6" ht="14.25">
      <c r="A19" s="65" t="s">
        <v>23</v>
      </c>
      <c r="B19" s="3"/>
      <c r="C19" s="70">
        <v>3388</v>
      </c>
      <c r="D19" s="67"/>
      <c r="E19" s="71">
        <v>1297</v>
      </c>
      <c r="F19" s="3"/>
    </row>
    <row r="20" spans="1:6" ht="14.25">
      <c r="A20" s="65" t="s">
        <v>24</v>
      </c>
      <c r="B20" s="3"/>
      <c r="C20" s="72">
        <v>15081</v>
      </c>
      <c r="D20" s="67"/>
      <c r="E20" s="73">
        <v>10197</v>
      </c>
      <c r="F20" s="3"/>
    </row>
    <row r="21" spans="1:6" ht="14.25">
      <c r="A21" s="65" t="s">
        <v>25</v>
      </c>
      <c r="B21" s="3"/>
      <c r="C21" s="72">
        <v>5558</v>
      </c>
      <c r="D21" s="67"/>
      <c r="E21" s="73">
        <v>4686</v>
      </c>
      <c r="F21" s="3"/>
    </row>
    <row r="22" spans="1:6" ht="14.25">
      <c r="A22" s="65" t="s">
        <v>136</v>
      </c>
      <c r="B22" s="3"/>
      <c r="C22" s="72">
        <v>4616</v>
      </c>
      <c r="D22" s="67"/>
      <c r="E22" s="73">
        <v>4616</v>
      </c>
      <c r="F22" s="3"/>
    </row>
    <row r="23" spans="1:6" ht="14.25">
      <c r="A23" s="65" t="s">
        <v>26</v>
      </c>
      <c r="B23" s="3"/>
      <c r="C23" s="72">
        <v>44</v>
      </c>
      <c r="D23" s="67"/>
      <c r="E23" s="73">
        <v>1</v>
      </c>
      <c r="F23" s="3"/>
    </row>
    <row r="24" spans="1:6" ht="14.25">
      <c r="A24" s="65" t="s">
        <v>27</v>
      </c>
      <c r="B24" s="3"/>
      <c r="C24" s="72">
        <v>63</v>
      </c>
      <c r="D24" s="67"/>
      <c r="E24" s="73">
        <v>4063</v>
      </c>
      <c r="F24" s="3"/>
    </row>
    <row r="25" spans="1:6" ht="14.25">
      <c r="A25" s="65" t="s">
        <v>28</v>
      </c>
      <c r="B25" s="3"/>
      <c r="C25" s="72">
        <v>2332</v>
      </c>
      <c r="D25" s="74"/>
      <c r="E25" s="73">
        <v>914</v>
      </c>
      <c r="F25" s="3"/>
    </row>
    <row r="26" spans="1:6" ht="14.25">
      <c r="A26" s="3"/>
      <c r="B26" s="3"/>
      <c r="C26" s="72"/>
      <c r="D26" s="74"/>
      <c r="E26" s="72"/>
      <c r="F26" s="3"/>
    </row>
    <row r="27" spans="1:6" ht="15">
      <c r="A27" s="58"/>
      <c r="B27" s="3"/>
      <c r="C27" s="70">
        <f>SUM(C19:C26)</f>
        <v>31082</v>
      </c>
      <c r="D27" s="67"/>
      <c r="E27" s="70">
        <f>SUM(E19:E26)</f>
        <v>25774</v>
      </c>
      <c r="F27" s="3"/>
    </row>
    <row r="28" spans="1:6" ht="15">
      <c r="A28" s="58"/>
      <c r="B28" s="3"/>
      <c r="C28" s="75"/>
      <c r="D28" s="67"/>
      <c r="E28" s="75"/>
      <c r="F28" s="3"/>
    </row>
    <row r="29" spans="1:6" ht="15">
      <c r="A29" s="58" t="s">
        <v>29</v>
      </c>
      <c r="B29" s="3"/>
      <c r="C29" s="76">
        <f>+C17+C27</f>
        <v>66361</v>
      </c>
      <c r="D29" s="67"/>
      <c r="E29" s="76">
        <f>+E17+E27</f>
        <v>61262</v>
      </c>
      <c r="F29" s="3"/>
    </row>
    <row r="30" spans="1:6" ht="15">
      <c r="A30" s="58"/>
      <c r="B30" s="3"/>
      <c r="C30" s="67"/>
      <c r="D30" s="67"/>
      <c r="E30" s="67"/>
      <c r="F30" s="3"/>
    </row>
    <row r="31" spans="1:6" ht="15">
      <c r="A31" s="58" t="s">
        <v>30</v>
      </c>
      <c r="B31" s="3"/>
      <c r="C31" s="67"/>
      <c r="D31" s="67"/>
      <c r="E31" s="67"/>
      <c r="F31" s="3"/>
    </row>
    <row r="32" spans="1:6" ht="15">
      <c r="A32" s="58" t="s">
        <v>31</v>
      </c>
      <c r="B32" s="3"/>
      <c r="C32" s="67"/>
      <c r="D32" s="67"/>
      <c r="E32" s="67"/>
      <c r="F32" s="3"/>
    </row>
    <row r="33" spans="1:6" ht="14.25">
      <c r="A33" s="65" t="s">
        <v>32</v>
      </c>
      <c r="B33" s="3"/>
      <c r="C33" s="67">
        <v>33209</v>
      </c>
      <c r="D33" s="67"/>
      <c r="E33" s="40">
        <v>30171</v>
      </c>
      <c r="F33" s="2"/>
    </row>
    <row r="34" spans="1:6" ht="14.25">
      <c r="A34" s="65" t="s">
        <v>33</v>
      </c>
      <c r="B34" s="3"/>
      <c r="C34" s="67">
        <v>2125</v>
      </c>
      <c r="D34" s="67"/>
      <c r="E34" s="40">
        <v>2125</v>
      </c>
      <c r="F34" s="2"/>
    </row>
    <row r="35" spans="1:6" ht="14.25">
      <c r="A35" s="65" t="s">
        <v>124</v>
      </c>
      <c r="B35" s="3"/>
      <c r="C35" s="67">
        <v>3024</v>
      </c>
      <c r="D35" s="67"/>
      <c r="E35" s="40">
        <v>3024</v>
      </c>
      <c r="F35" s="2"/>
    </row>
    <row r="36" spans="1:6" ht="14.25">
      <c r="A36" s="65" t="s">
        <v>115</v>
      </c>
      <c r="B36" s="3"/>
      <c r="C36" s="67">
        <v>2739</v>
      </c>
      <c r="D36" s="67"/>
      <c r="E36" s="40">
        <v>2739</v>
      </c>
      <c r="F36" s="2"/>
    </row>
    <row r="37" spans="1:6" ht="14.25">
      <c r="A37" s="65" t="s">
        <v>90</v>
      </c>
      <c r="B37" s="3"/>
      <c r="C37" s="67">
        <v>0</v>
      </c>
      <c r="D37" s="67"/>
      <c r="E37" s="40">
        <v>0</v>
      </c>
      <c r="F37" s="2"/>
    </row>
    <row r="38" spans="1:6" ht="14.25">
      <c r="A38" s="65" t="s">
        <v>34</v>
      </c>
      <c r="B38" s="3"/>
      <c r="C38" s="67">
        <v>137</v>
      </c>
      <c r="D38" s="67"/>
      <c r="E38" s="40">
        <v>-124</v>
      </c>
      <c r="F38" s="2"/>
    </row>
    <row r="39" spans="1:6" ht="14.25">
      <c r="A39" s="65" t="s">
        <v>155</v>
      </c>
      <c r="B39" s="3"/>
      <c r="C39" s="68">
        <v>6010</v>
      </c>
      <c r="D39" s="67"/>
      <c r="E39" s="34">
        <v>4262</v>
      </c>
      <c r="F39" s="2"/>
    </row>
    <row r="40" spans="1:8" ht="14.25">
      <c r="A40" s="65" t="s">
        <v>75</v>
      </c>
      <c r="B40" s="3"/>
      <c r="C40" s="75">
        <f>SUM(C33:C39)</f>
        <v>47244</v>
      </c>
      <c r="D40" s="67"/>
      <c r="E40" s="75">
        <f>SUM(E33:E39)</f>
        <v>42197</v>
      </c>
      <c r="F40" s="2"/>
      <c r="H40" s="77"/>
    </row>
    <row r="41" spans="1:8" ht="7.5" customHeight="1">
      <c r="A41" s="65"/>
      <c r="B41" s="3"/>
      <c r="C41" s="67"/>
      <c r="D41" s="67"/>
      <c r="E41" s="67"/>
      <c r="F41" s="2"/>
      <c r="H41" s="77"/>
    </row>
    <row r="42" spans="1:6" ht="15">
      <c r="A42" s="58" t="s">
        <v>35</v>
      </c>
      <c r="B42" s="69"/>
      <c r="C42" s="67"/>
      <c r="D42" s="67"/>
      <c r="E42" s="67"/>
      <c r="F42" s="2"/>
    </row>
    <row r="43" spans="1:6" ht="14.25">
      <c r="A43" s="120" t="s">
        <v>111</v>
      </c>
      <c r="B43" s="69"/>
      <c r="C43" s="70">
        <v>9646</v>
      </c>
      <c r="D43" s="67"/>
      <c r="E43" s="70">
        <v>11737</v>
      </c>
      <c r="F43" s="2"/>
    </row>
    <row r="44" spans="1:6" ht="14.25">
      <c r="A44" s="120" t="s">
        <v>116</v>
      </c>
      <c r="B44" s="69"/>
      <c r="C44" s="72">
        <v>0</v>
      </c>
      <c r="D44" s="67"/>
      <c r="E44" s="72">
        <v>0</v>
      </c>
      <c r="F44" s="2"/>
    </row>
    <row r="45" spans="1:6" ht="14.25">
      <c r="A45" s="65" t="s">
        <v>105</v>
      </c>
      <c r="B45" s="69"/>
      <c r="C45" s="119">
        <v>0</v>
      </c>
      <c r="D45" s="67"/>
      <c r="E45" s="119">
        <v>0</v>
      </c>
      <c r="F45" s="2"/>
    </row>
    <row r="46" spans="1:6" ht="14.25">
      <c r="A46" s="65"/>
      <c r="B46" s="3"/>
      <c r="C46" s="78">
        <f>SUM(C43:C45)</f>
        <v>9646</v>
      </c>
      <c r="D46" s="67"/>
      <c r="E46" s="117">
        <f>SUM(E43:E45)</f>
        <v>11737</v>
      </c>
      <c r="F46" s="2"/>
    </row>
    <row r="47" spans="1:6" ht="15">
      <c r="A47" s="58" t="s">
        <v>36</v>
      </c>
      <c r="B47" s="69"/>
      <c r="C47" s="67"/>
      <c r="D47" s="67"/>
      <c r="E47" s="67"/>
      <c r="F47" s="3"/>
    </row>
    <row r="48" spans="1:12" ht="14.25">
      <c r="A48" s="65" t="s">
        <v>37</v>
      </c>
      <c r="B48" s="3"/>
      <c r="C48" s="70">
        <v>633</v>
      </c>
      <c r="D48" s="67"/>
      <c r="E48" s="71">
        <v>379</v>
      </c>
      <c r="F48" s="3"/>
      <c r="L48"/>
    </row>
    <row r="49" spans="1:12" ht="14.25">
      <c r="A49" s="65" t="s">
        <v>38</v>
      </c>
      <c r="B49" s="3"/>
      <c r="C49" s="72">
        <v>2377</v>
      </c>
      <c r="D49" s="67"/>
      <c r="E49" s="73">
        <v>1908</v>
      </c>
      <c r="F49" s="3"/>
      <c r="L49"/>
    </row>
    <row r="50" spans="1:12" ht="14.25">
      <c r="A50" s="65" t="s">
        <v>85</v>
      </c>
      <c r="B50" s="3"/>
      <c r="C50" s="72">
        <v>0</v>
      </c>
      <c r="D50" s="67"/>
      <c r="E50" s="73">
        <v>22</v>
      </c>
      <c r="F50" s="3"/>
      <c r="L50"/>
    </row>
    <row r="51" spans="1:12" ht="14.25">
      <c r="A51" s="65" t="s">
        <v>39</v>
      </c>
      <c r="B51" s="3"/>
      <c r="C51" s="72">
        <v>13</v>
      </c>
      <c r="D51" s="67"/>
      <c r="E51" s="73">
        <v>52</v>
      </c>
      <c r="F51" s="3"/>
      <c r="L51"/>
    </row>
    <row r="52" spans="1:12" ht="14.25">
      <c r="A52" s="65" t="s">
        <v>40</v>
      </c>
      <c r="B52" s="3"/>
      <c r="C52" s="72">
        <f>1036+12+3338+1382</f>
        <v>5768</v>
      </c>
      <c r="D52" s="67"/>
      <c r="E52" s="73">
        <v>4325</v>
      </c>
      <c r="F52" s="3"/>
      <c r="L52"/>
    </row>
    <row r="53" spans="1:12" ht="14.25">
      <c r="A53" s="65" t="s">
        <v>41</v>
      </c>
      <c r="B53" s="3"/>
      <c r="C53" s="72">
        <v>680</v>
      </c>
      <c r="D53" s="74"/>
      <c r="E53" s="73">
        <v>642</v>
      </c>
      <c r="F53" s="3"/>
      <c r="L53"/>
    </row>
    <row r="54" spans="1:12" ht="14.25">
      <c r="A54" s="65"/>
      <c r="B54" s="3"/>
      <c r="C54" s="72"/>
      <c r="D54" s="74"/>
      <c r="E54" s="72"/>
      <c r="F54" s="3"/>
      <c r="L54"/>
    </row>
    <row r="55" spans="1:6" ht="14.25">
      <c r="A55" s="3"/>
      <c r="B55" s="3"/>
      <c r="C55" s="78">
        <f>SUM(C48:C53)</f>
        <v>9471</v>
      </c>
      <c r="D55" s="67"/>
      <c r="E55" s="78">
        <f>SUM(E48:E53)</f>
        <v>7328</v>
      </c>
      <c r="F55" s="3"/>
    </row>
    <row r="56" spans="1:5" ht="15">
      <c r="A56" s="79"/>
      <c r="C56" s="80"/>
      <c r="D56" s="74"/>
      <c r="E56" s="80"/>
    </row>
    <row r="57" spans="1:5" ht="15">
      <c r="A57" s="79" t="s">
        <v>42</v>
      </c>
      <c r="C57" s="67">
        <f>+C46+C55</f>
        <v>19117</v>
      </c>
      <c r="D57" s="74"/>
      <c r="E57" s="67">
        <f>+E46+E55</f>
        <v>19065</v>
      </c>
    </row>
    <row r="58" spans="1:9" ht="15">
      <c r="A58" s="79"/>
      <c r="C58" s="75"/>
      <c r="D58" s="74"/>
      <c r="E58" s="75"/>
      <c r="H58" s="52" t="s">
        <v>70</v>
      </c>
      <c r="I58" s="52" t="s">
        <v>83</v>
      </c>
    </row>
    <row r="59" spans="1:9" ht="15">
      <c r="A59" s="53" t="s">
        <v>43</v>
      </c>
      <c r="B59" s="3"/>
      <c r="C59" s="76">
        <f>C40+C57</f>
        <v>66361</v>
      </c>
      <c r="D59" s="67"/>
      <c r="E59" s="76">
        <f>E40+E57</f>
        <v>61262</v>
      </c>
      <c r="F59" s="2"/>
      <c r="H59" s="74">
        <f>E59-E29</f>
        <v>0</v>
      </c>
      <c r="I59" s="52">
        <v>2013</v>
      </c>
    </row>
    <row r="60" spans="1:6" ht="15">
      <c r="A60" s="53"/>
      <c r="B60" s="3"/>
      <c r="C60" s="67"/>
      <c r="D60" s="67"/>
      <c r="E60" s="29"/>
      <c r="F60" s="2"/>
    </row>
    <row r="61" spans="1:9" ht="14.25">
      <c r="A61" s="3" t="s">
        <v>76</v>
      </c>
      <c r="B61" s="3"/>
      <c r="C61" s="24"/>
      <c r="D61" s="24"/>
      <c r="E61" s="24"/>
      <c r="F61" s="2"/>
      <c r="H61" s="74">
        <f>C59-C29</f>
        <v>0</v>
      </c>
      <c r="I61" s="52">
        <v>2014</v>
      </c>
    </row>
    <row r="62" spans="1:8" ht="14.25">
      <c r="A62" s="3" t="s">
        <v>77</v>
      </c>
      <c r="B62" s="3"/>
      <c r="C62" s="81">
        <f>C40/(C33/10)/100</f>
        <v>0.14226263964587912</v>
      </c>
      <c r="D62" s="81"/>
      <c r="E62" s="81">
        <f>E40/(E33/10)/100</f>
        <v>0.13985946770077226</v>
      </c>
      <c r="F62" s="2"/>
      <c r="G62" s="82"/>
      <c r="H62" s="82"/>
    </row>
    <row r="63" spans="1:8" ht="14.25">
      <c r="A63" s="3"/>
      <c r="B63" s="3"/>
      <c r="C63" s="81"/>
      <c r="D63" s="81"/>
      <c r="E63" s="81"/>
      <c r="F63" s="2"/>
      <c r="G63" s="82"/>
      <c r="H63" s="82"/>
    </row>
    <row r="64" spans="1:7" ht="43.5" customHeight="1">
      <c r="A64" s="124" t="s">
        <v>137</v>
      </c>
      <c r="B64" s="124"/>
      <c r="C64" s="124"/>
      <c r="D64" s="124"/>
      <c r="E64" s="124"/>
      <c r="F64" s="4"/>
      <c r="G64" s="4"/>
    </row>
    <row r="65" spans="3:5" ht="14.25">
      <c r="C65" s="24"/>
      <c r="D65" s="24"/>
      <c r="E65" s="24"/>
    </row>
    <row r="66" spans="3:5" ht="14.25">
      <c r="C66" s="24"/>
      <c r="D66" s="24"/>
      <c r="E66" s="24"/>
    </row>
    <row r="67" spans="3:5" ht="14.25">
      <c r="C67" s="24"/>
      <c r="D67" s="24"/>
      <c r="E67" s="24"/>
    </row>
    <row r="68" spans="3:5" ht="14.25">
      <c r="C68" s="24"/>
      <c r="D68" s="24"/>
      <c r="E68" s="24"/>
    </row>
    <row r="69" spans="3:5" ht="14.25">
      <c r="C69" s="24"/>
      <c r="D69" s="24"/>
      <c r="E69" s="24"/>
    </row>
  </sheetData>
  <sheetProtection/>
  <mergeCells count="1">
    <mergeCell ref="A64:E64"/>
  </mergeCells>
  <printOptions/>
  <pageMargins left="0.75" right="0.75" top="0.7597222222222223" bottom="1" header="0.5" footer="0.5"/>
  <pageSetup horizontalDpi="600" verticalDpi="600" orientation="portrait" paperSize="9" scale="75" r:id="rId1"/>
  <headerFooter alignWithMargins="0">
    <oddFooter>&amp;C&amp;11-2-</oddFooter>
  </headerFooter>
</worksheet>
</file>

<file path=xl/worksheets/sheet3.xml><?xml version="1.0" encoding="utf-8"?>
<worksheet xmlns="http://schemas.openxmlformats.org/spreadsheetml/2006/main" xmlns:r="http://schemas.openxmlformats.org/officeDocument/2006/relationships">
  <dimension ref="A1:K68"/>
  <sheetViews>
    <sheetView zoomScaleSheetLayoutView="75" zoomScalePageLayoutView="0" workbookViewId="0" topLeftCell="A1">
      <selection activeCell="C21" sqref="C21"/>
    </sheetView>
  </sheetViews>
  <sheetFormatPr defaultColWidth="9.140625" defaultRowHeight="12.75"/>
  <cols>
    <col min="1" max="1" width="61.28125" style="52" customWidth="1"/>
    <col min="2" max="2" width="11.28125" style="23" customWidth="1"/>
    <col min="3" max="3" width="16.7109375" style="45" customWidth="1"/>
    <col min="4" max="4" width="2.8515625" style="51" customWidth="1"/>
    <col min="5" max="5" width="17.28125" style="45" customWidth="1"/>
    <col min="6" max="11" width="9.140625" style="51" bestFit="1" customWidth="1"/>
    <col min="12" max="12" width="9.140625" style="52" bestFit="1" customWidth="1"/>
    <col min="13" max="16384" width="9.140625" style="52" customWidth="1"/>
  </cols>
  <sheetData>
    <row r="1" ht="16.5">
      <c r="A1" s="55" t="s">
        <v>0</v>
      </c>
    </row>
    <row r="2" ht="14.25">
      <c r="A2" s="83" t="s">
        <v>1</v>
      </c>
    </row>
    <row r="3" spans="1:5" s="2" customFormat="1" ht="14.25">
      <c r="A3" s="7" t="s">
        <v>2</v>
      </c>
      <c r="B3" s="1"/>
      <c r="E3" s="3"/>
    </row>
    <row r="4" spans="1:5" ht="14.25">
      <c r="A4" s="84"/>
      <c r="B4" s="85"/>
      <c r="C4" s="86"/>
      <c r="D4" s="86"/>
      <c r="E4" s="86"/>
    </row>
    <row r="5" spans="1:5" ht="15.75">
      <c r="A5" s="57" t="s">
        <v>138</v>
      </c>
      <c r="B5" s="59"/>
      <c r="C5" s="59"/>
      <c r="D5" s="59"/>
      <c r="E5" s="59"/>
    </row>
    <row r="6" spans="1:5" ht="15.75">
      <c r="A6" s="109" t="s">
        <v>156</v>
      </c>
      <c r="B6" s="59"/>
      <c r="C6" s="59"/>
      <c r="D6" s="59"/>
      <c r="E6" s="59"/>
    </row>
    <row r="7" spans="1:5" ht="14.25">
      <c r="A7" s="13" t="s">
        <v>3</v>
      </c>
      <c r="B7" s="85"/>
      <c r="C7" s="86"/>
      <c r="D7" s="86"/>
      <c r="E7" s="86"/>
    </row>
    <row r="8" spans="1:4" ht="14.25">
      <c r="A8" s="2"/>
      <c r="D8" s="3"/>
    </row>
    <row r="9" spans="1:5" ht="45">
      <c r="A9" s="2"/>
      <c r="B9" s="59"/>
      <c r="C9" s="17" t="s">
        <v>44</v>
      </c>
      <c r="D9" s="87"/>
      <c r="E9" s="17" t="s">
        <v>88</v>
      </c>
    </row>
    <row r="10" spans="2:11" s="64" customFormat="1" ht="30">
      <c r="B10" s="62"/>
      <c r="C10" s="110" t="s">
        <v>154</v>
      </c>
      <c r="D10" s="88"/>
      <c r="E10" s="110" t="s">
        <v>157</v>
      </c>
      <c r="F10" s="89"/>
      <c r="G10" s="89"/>
      <c r="H10" s="89"/>
      <c r="I10" s="89"/>
      <c r="J10" s="89"/>
      <c r="K10" s="89"/>
    </row>
    <row r="11" spans="1:5" ht="15">
      <c r="A11" s="90"/>
      <c r="B11" s="20"/>
      <c r="C11" s="20" t="s">
        <v>10</v>
      </c>
      <c r="D11" s="87"/>
      <c r="E11" s="20" t="s">
        <v>10</v>
      </c>
    </row>
    <row r="12" spans="1:4" ht="15">
      <c r="A12" s="58" t="s">
        <v>45</v>
      </c>
      <c r="B12" s="45"/>
      <c r="D12" s="3"/>
    </row>
    <row r="13" spans="1:5" ht="14.25">
      <c r="A13" s="3" t="s">
        <v>160</v>
      </c>
      <c r="B13" s="45"/>
      <c r="C13" s="28">
        <f>'IS'!F25</f>
        <v>1831</v>
      </c>
      <c r="D13" s="67"/>
      <c r="E13" s="29">
        <v>2895</v>
      </c>
    </row>
    <row r="14" spans="1:5" ht="14.25">
      <c r="A14" s="3"/>
      <c r="B14" s="45"/>
      <c r="C14" s="28"/>
      <c r="D14" s="67"/>
      <c r="E14" s="28"/>
    </row>
    <row r="15" spans="1:5" ht="14.25">
      <c r="A15" s="2" t="s">
        <v>46</v>
      </c>
      <c r="B15" s="45"/>
      <c r="C15" s="28"/>
      <c r="D15" s="67"/>
      <c r="E15" s="28"/>
    </row>
    <row r="16" spans="1:5" ht="14.25">
      <c r="A16" s="2" t="s">
        <v>99</v>
      </c>
      <c r="B16" s="45"/>
      <c r="C16" s="28">
        <v>0</v>
      </c>
      <c r="D16" s="91"/>
      <c r="E16" s="29">
        <v>-35</v>
      </c>
    </row>
    <row r="17" spans="1:5" ht="14.25">
      <c r="A17" s="2" t="s">
        <v>125</v>
      </c>
      <c r="B17" s="45"/>
      <c r="C17" s="28">
        <v>0</v>
      </c>
      <c r="D17" s="91"/>
      <c r="E17" s="29">
        <v>0</v>
      </c>
    </row>
    <row r="18" spans="1:5" ht="14.25">
      <c r="A18" s="2" t="s">
        <v>100</v>
      </c>
      <c r="B18" s="45"/>
      <c r="C18" s="28">
        <v>2265</v>
      </c>
      <c r="D18" s="91"/>
      <c r="E18" s="29">
        <v>1934</v>
      </c>
    </row>
    <row r="19" spans="1:5" ht="14.25">
      <c r="A19" s="2" t="s">
        <v>117</v>
      </c>
      <c r="B19" s="45"/>
      <c r="C19" s="28">
        <v>0</v>
      </c>
      <c r="D19" s="91"/>
      <c r="E19" s="29">
        <v>-6791</v>
      </c>
    </row>
    <row r="20" spans="1:5" ht="14.25">
      <c r="A20" s="2" t="s">
        <v>118</v>
      </c>
      <c r="B20" s="45"/>
      <c r="C20" s="28">
        <v>0</v>
      </c>
      <c r="D20" s="91"/>
      <c r="E20" s="29">
        <v>-2696</v>
      </c>
    </row>
    <row r="21" spans="1:5" ht="14.25">
      <c r="A21" s="2" t="s">
        <v>101</v>
      </c>
      <c r="B21" s="45"/>
      <c r="C21" s="28">
        <v>-717</v>
      </c>
      <c r="D21" s="91"/>
      <c r="E21" s="29">
        <v>0</v>
      </c>
    </row>
    <row r="22" spans="1:5" ht="14.25">
      <c r="A22" s="2" t="s">
        <v>102</v>
      </c>
      <c r="B22" s="45"/>
      <c r="C22" s="28">
        <v>13</v>
      </c>
      <c r="D22" s="91"/>
      <c r="E22" s="29">
        <v>277</v>
      </c>
    </row>
    <row r="23" spans="1:5" ht="14.25">
      <c r="A23" s="2" t="s">
        <v>103</v>
      </c>
      <c r="B23" s="45"/>
      <c r="C23" s="28">
        <v>843</v>
      </c>
      <c r="D23" s="91"/>
      <c r="E23" s="29">
        <v>5</v>
      </c>
    </row>
    <row r="24" spans="1:5" ht="14.25">
      <c r="A24" s="2" t="s">
        <v>104</v>
      </c>
      <c r="B24" s="45"/>
      <c r="C24" s="39">
        <v>0</v>
      </c>
      <c r="D24" s="67"/>
      <c r="E24" s="34">
        <v>-29</v>
      </c>
    </row>
    <row r="25" spans="1:5" ht="14.25">
      <c r="A25" s="3" t="s">
        <v>145</v>
      </c>
      <c r="B25" s="45"/>
      <c r="C25" s="28">
        <f>SUM(C13:C24)</f>
        <v>4235</v>
      </c>
      <c r="D25" s="67"/>
      <c r="E25" s="28">
        <f>SUM(E13:E24)</f>
        <v>-4440</v>
      </c>
    </row>
    <row r="26" spans="1:5" ht="7.5" customHeight="1">
      <c r="A26" s="3"/>
      <c r="B26" s="45"/>
      <c r="C26" s="28"/>
      <c r="D26" s="67"/>
      <c r="E26" s="28"/>
    </row>
    <row r="27" spans="1:5" ht="14.25">
      <c r="A27" s="3" t="s">
        <v>47</v>
      </c>
      <c r="B27" s="45"/>
      <c r="C27" s="28"/>
      <c r="D27" s="67"/>
      <c r="E27" s="28"/>
    </row>
    <row r="28" spans="1:5" ht="14.25">
      <c r="A28" s="3" t="s">
        <v>142</v>
      </c>
      <c r="B28" s="45"/>
      <c r="C28" s="28">
        <v>-2090</v>
      </c>
      <c r="D28" s="67"/>
      <c r="E28" s="29">
        <v>-1605</v>
      </c>
    </row>
    <row r="29" spans="1:5" ht="14.25">
      <c r="A29" s="3" t="s">
        <v>143</v>
      </c>
      <c r="B29" s="45"/>
      <c r="C29" s="28">
        <v>-5039</v>
      </c>
      <c r="D29" s="67"/>
      <c r="E29" s="29">
        <v>2239</v>
      </c>
    </row>
    <row r="30" spans="1:5" ht="14.25">
      <c r="A30" s="3" t="s">
        <v>144</v>
      </c>
      <c r="B30" s="45"/>
      <c r="C30" s="28">
        <v>697</v>
      </c>
      <c r="D30" s="67"/>
      <c r="E30" s="29">
        <v>-283</v>
      </c>
    </row>
    <row r="31" spans="1:5" ht="14.25">
      <c r="A31" s="3" t="s">
        <v>98</v>
      </c>
      <c r="B31" s="45"/>
      <c r="C31" s="39">
        <v>-39</v>
      </c>
      <c r="D31" s="67"/>
      <c r="E31" s="34">
        <v>-448</v>
      </c>
    </row>
    <row r="32" spans="1:5" ht="14.25">
      <c r="A32" s="3" t="s">
        <v>159</v>
      </c>
      <c r="B32" s="45"/>
      <c r="C32" s="28">
        <f>SUM(C25:C31)</f>
        <v>-2236</v>
      </c>
      <c r="D32" s="67"/>
      <c r="E32" s="28">
        <f>SUM(E25:E31)</f>
        <v>-4537</v>
      </c>
    </row>
    <row r="33" spans="1:5" ht="14.25">
      <c r="A33" s="3" t="s">
        <v>91</v>
      </c>
      <c r="B33" s="45"/>
      <c r="C33" s="28">
        <v>-66</v>
      </c>
      <c r="D33" s="67"/>
      <c r="E33" s="28">
        <v>318</v>
      </c>
    </row>
    <row r="34" spans="1:5" ht="14.25">
      <c r="A34" s="3" t="s">
        <v>48</v>
      </c>
      <c r="B34" s="45"/>
      <c r="C34" s="39">
        <f>-C23</f>
        <v>-843</v>
      </c>
      <c r="D34" s="67"/>
      <c r="E34" s="34">
        <v>-5</v>
      </c>
    </row>
    <row r="35" spans="1:5" ht="14.25">
      <c r="A35" s="3" t="s">
        <v>158</v>
      </c>
      <c r="B35" s="45"/>
      <c r="C35" s="39">
        <f>SUM(C32:C34)</f>
        <v>-3145</v>
      </c>
      <c r="D35" s="67"/>
      <c r="E35" s="39">
        <f>SUM(E32:E34)</f>
        <v>-4224</v>
      </c>
    </row>
    <row r="36" spans="1:5" ht="14.25">
      <c r="A36" s="3"/>
      <c r="B36" s="45"/>
      <c r="C36" s="28"/>
      <c r="D36" s="67"/>
      <c r="E36" s="29"/>
    </row>
    <row r="37" spans="1:5" ht="15">
      <c r="A37" s="58" t="s">
        <v>68</v>
      </c>
      <c r="B37" s="45"/>
      <c r="C37" s="28"/>
      <c r="D37" s="67"/>
      <c r="E37" s="28"/>
    </row>
    <row r="38" spans="1:5" ht="14.25">
      <c r="A38" s="3" t="s">
        <v>84</v>
      </c>
      <c r="B38" s="45"/>
      <c r="C38" s="28">
        <f>-C24</f>
        <v>0</v>
      </c>
      <c r="D38" s="67"/>
      <c r="E38" s="29">
        <f>-E24</f>
        <v>29</v>
      </c>
    </row>
    <row r="39" spans="1:5" ht="14.25">
      <c r="A39" s="3" t="s">
        <v>49</v>
      </c>
      <c r="B39" s="45"/>
      <c r="C39" s="28">
        <v>27</v>
      </c>
      <c r="D39" s="67"/>
      <c r="E39" s="29">
        <v>300</v>
      </c>
    </row>
    <row r="40" spans="1:5" ht="14.25">
      <c r="A40" s="3" t="s">
        <v>50</v>
      </c>
      <c r="B40" s="45"/>
      <c r="C40" s="28">
        <v>-2153</v>
      </c>
      <c r="D40" s="67"/>
      <c r="E40" s="29">
        <v>-5001</v>
      </c>
    </row>
    <row r="41" spans="1:5" ht="14.25">
      <c r="A41" s="3" t="s">
        <v>119</v>
      </c>
      <c r="B41" s="45"/>
      <c r="C41" s="92">
        <f>SUM(C38:C40)</f>
        <v>-2126</v>
      </c>
      <c r="D41" s="67"/>
      <c r="E41" s="92">
        <f>SUM(E38:E40)</f>
        <v>-4672</v>
      </c>
    </row>
    <row r="42" spans="1:5" ht="14.25">
      <c r="A42" s="3"/>
      <c r="B42" s="45"/>
      <c r="C42" s="28"/>
      <c r="D42" s="67"/>
      <c r="E42" s="28"/>
    </row>
    <row r="43" spans="1:5" ht="15">
      <c r="A43" s="58" t="s">
        <v>51</v>
      </c>
      <c r="B43" s="45"/>
      <c r="C43" s="28"/>
      <c r="D43" s="67"/>
      <c r="E43" s="28"/>
    </row>
    <row r="44" spans="1:11" s="2" customFormat="1" ht="14.25">
      <c r="A44" s="2" t="s">
        <v>92</v>
      </c>
      <c r="B44" s="45"/>
      <c r="C44" s="28">
        <v>3000</v>
      </c>
      <c r="D44" s="67"/>
      <c r="E44" s="29">
        <v>20597</v>
      </c>
      <c r="F44" s="3"/>
      <c r="G44" s="3"/>
      <c r="H44" s="3"/>
      <c r="I44" s="3"/>
      <c r="J44" s="3"/>
      <c r="K44" s="3"/>
    </row>
    <row r="45" spans="1:11" s="2" customFormat="1" ht="14.25">
      <c r="A45" s="2" t="s">
        <v>69</v>
      </c>
      <c r="B45" s="45"/>
      <c r="C45" s="28">
        <v>0</v>
      </c>
      <c r="D45" s="67"/>
      <c r="E45" s="29">
        <v>0</v>
      </c>
      <c r="F45" s="3"/>
      <c r="G45" s="3"/>
      <c r="H45" s="3"/>
      <c r="I45" s="3"/>
      <c r="J45" s="3"/>
      <c r="K45" s="3"/>
    </row>
    <row r="46" spans="1:11" s="2" customFormat="1" ht="14.25">
      <c r="A46" s="3" t="s">
        <v>89</v>
      </c>
      <c r="B46" s="45"/>
      <c r="C46" s="28">
        <v>-601</v>
      </c>
      <c r="D46" s="67"/>
      <c r="E46" s="29">
        <v>0</v>
      </c>
      <c r="F46" s="3"/>
      <c r="G46" s="3"/>
      <c r="H46" s="3"/>
      <c r="I46" s="3"/>
      <c r="J46" s="3"/>
      <c r="K46" s="3"/>
    </row>
    <row r="47" spans="1:11" s="2" customFormat="1" ht="14.25">
      <c r="A47" s="3" t="s">
        <v>112</v>
      </c>
      <c r="B47" s="45"/>
      <c r="C47" s="28">
        <v>-9</v>
      </c>
      <c r="D47" s="67"/>
      <c r="E47" s="34">
        <v>-12</v>
      </c>
      <c r="F47" s="3"/>
      <c r="G47" s="3"/>
      <c r="H47" s="3"/>
      <c r="I47" s="3"/>
      <c r="J47" s="3"/>
      <c r="K47" s="3"/>
    </row>
    <row r="48" spans="1:11" s="2" customFormat="1" ht="14.25">
      <c r="A48" s="3" t="s">
        <v>146</v>
      </c>
      <c r="B48" s="45"/>
      <c r="C48" s="92">
        <f>SUM(C44:C47)</f>
        <v>2390</v>
      </c>
      <c r="D48" s="67"/>
      <c r="E48" s="92">
        <f>SUM(E44:E47)</f>
        <v>20585</v>
      </c>
      <c r="F48" s="3"/>
      <c r="G48" s="3"/>
      <c r="H48" s="3"/>
      <c r="I48" s="3"/>
      <c r="J48" s="3"/>
      <c r="K48" s="3"/>
    </row>
    <row r="49" spans="1:11" s="2" customFormat="1" ht="14.25">
      <c r="A49" s="3"/>
      <c r="B49" s="45"/>
      <c r="C49" s="28"/>
      <c r="D49" s="67"/>
      <c r="E49" s="28"/>
      <c r="F49" s="3"/>
      <c r="G49" s="3"/>
      <c r="H49" s="3"/>
      <c r="I49" s="3"/>
      <c r="J49" s="3"/>
      <c r="K49" s="3"/>
    </row>
    <row r="50" spans="1:11" s="2" customFormat="1" ht="14.25">
      <c r="A50" s="3" t="s">
        <v>147</v>
      </c>
      <c r="B50" s="45"/>
      <c r="C50" s="28">
        <f>+C48+C41+C35</f>
        <v>-2881</v>
      </c>
      <c r="D50" s="67"/>
      <c r="E50" s="28">
        <f>+E48+E41+E35</f>
        <v>11689</v>
      </c>
      <c r="F50" s="3"/>
      <c r="G50" s="3"/>
      <c r="H50" s="3"/>
      <c r="I50" s="3"/>
      <c r="J50" s="3"/>
      <c r="K50" s="3"/>
    </row>
    <row r="51" spans="1:11" s="2" customFormat="1" ht="14.25">
      <c r="A51" s="3"/>
      <c r="B51" s="45"/>
      <c r="C51" s="28"/>
      <c r="D51" s="67"/>
      <c r="E51" s="29"/>
      <c r="F51" s="3"/>
      <c r="G51" s="3"/>
      <c r="H51" s="3"/>
      <c r="I51" s="3"/>
      <c r="J51" s="3"/>
      <c r="K51" s="3"/>
    </row>
    <row r="52" spans="1:11" s="2" customFormat="1" ht="14.25">
      <c r="A52" s="3" t="s">
        <v>52</v>
      </c>
      <c r="B52" s="45"/>
      <c r="C52" s="28">
        <v>261</v>
      </c>
      <c r="D52" s="67"/>
      <c r="E52" s="29">
        <v>77</v>
      </c>
      <c r="F52" s="3"/>
      <c r="G52" s="3"/>
      <c r="H52" s="3"/>
      <c r="I52" s="3"/>
      <c r="J52" s="3"/>
      <c r="K52" s="3"/>
    </row>
    <row r="53" spans="1:11" s="2" customFormat="1" ht="14.25">
      <c r="A53" s="3"/>
      <c r="B53" s="45"/>
      <c r="C53" s="28"/>
      <c r="D53" s="67"/>
      <c r="E53" s="29"/>
      <c r="F53" s="3"/>
      <c r="G53" s="3"/>
      <c r="H53" s="3"/>
      <c r="I53" s="3"/>
      <c r="J53" s="3"/>
      <c r="K53" s="3"/>
    </row>
    <row r="54" spans="1:5" ht="14.25">
      <c r="A54" s="3" t="s">
        <v>53</v>
      </c>
      <c r="B54" s="45"/>
      <c r="C54" s="34">
        <v>4335</v>
      </c>
      <c r="D54" s="67"/>
      <c r="E54" s="29">
        <v>-1149</v>
      </c>
    </row>
    <row r="55" spans="1:5" ht="5.25" customHeight="1">
      <c r="A55" s="3"/>
      <c r="B55" s="45"/>
      <c r="C55" s="28"/>
      <c r="D55" s="67"/>
      <c r="E55" s="93"/>
    </row>
    <row r="56" spans="1:5" ht="15">
      <c r="A56" s="58" t="s">
        <v>126</v>
      </c>
      <c r="B56" s="45"/>
      <c r="C56" s="94">
        <f>+C50+C54+C52</f>
        <v>1715</v>
      </c>
      <c r="D56" s="67"/>
      <c r="E56" s="94">
        <f>+E50+E54+E52</f>
        <v>10617</v>
      </c>
    </row>
    <row r="57" spans="1:5" ht="14.25">
      <c r="A57" s="3"/>
      <c r="B57" s="45"/>
      <c r="C57" s="28"/>
      <c r="D57" s="67"/>
      <c r="E57" s="28"/>
    </row>
    <row r="58" spans="1:5" ht="15">
      <c r="A58" s="58" t="s">
        <v>54</v>
      </c>
      <c r="B58" s="45"/>
      <c r="C58" s="28"/>
      <c r="D58" s="67"/>
      <c r="E58" s="28"/>
    </row>
    <row r="59" spans="1:5" ht="14.25">
      <c r="A59" s="95" t="s">
        <v>55</v>
      </c>
      <c r="B59" s="96"/>
      <c r="C59" s="28">
        <f>'BS'!C24</f>
        <v>63</v>
      </c>
      <c r="D59" s="91"/>
      <c r="E59" s="28">
        <v>58</v>
      </c>
    </row>
    <row r="60" spans="1:5" ht="14.25">
      <c r="A60" s="95" t="s">
        <v>28</v>
      </c>
      <c r="B60" s="96"/>
      <c r="C60" s="28">
        <f>'BS'!C25</f>
        <v>2332</v>
      </c>
      <c r="D60" s="91"/>
      <c r="E60" s="28">
        <v>10559</v>
      </c>
    </row>
    <row r="61" spans="1:5" ht="14.25">
      <c r="A61" s="95" t="s">
        <v>41</v>
      </c>
      <c r="B61" s="97"/>
      <c r="C61" s="28">
        <f>-'BS'!C53</f>
        <v>-680</v>
      </c>
      <c r="D61" s="91"/>
      <c r="E61" s="28">
        <v>0</v>
      </c>
    </row>
    <row r="62" spans="1:5" ht="4.5" customHeight="1">
      <c r="A62" s="3"/>
      <c r="B62" s="45"/>
      <c r="C62" s="93"/>
      <c r="D62" s="67"/>
      <c r="E62" s="93"/>
    </row>
    <row r="63" spans="1:5" ht="14.25">
      <c r="A63" s="2"/>
      <c r="B63" s="45"/>
      <c r="C63" s="94">
        <f>SUM(C59:C62)</f>
        <v>1715</v>
      </c>
      <c r="D63" s="67"/>
      <c r="E63" s="94">
        <f>SUM(E59:E62)</f>
        <v>10617</v>
      </c>
    </row>
    <row r="64" spans="1:5" ht="14.25">
      <c r="A64" s="2"/>
      <c r="B64" s="45"/>
      <c r="C64" s="28"/>
      <c r="D64" s="67"/>
      <c r="E64" s="28"/>
    </row>
    <row r="65" spans="1:5" ht="14.25">
      <c r="A65" s="98" t="s">
        <v>56</v>
      </c>
      <c r="B65" s="45"/>
      <c r="C65" s="28"/>
      <c r="D65" s="67"/>
      <c r="E65" s="28"/>
    </row>
    <row r="66" spans="1:5" ht="14.25">
      <c r="A66" s="98"/>
      <c r="B66" s="45"/>
      <c r="C66" s="28"/>
      <c r="D66" s="67"/>
      <c r="E66" s="28"/>
    </row>
    <row r="67" spans="1:5" ht="45.75" customHeight="1">
      <c r="A67" s="124" t="s">
        <v>139</v>
      </c>
      <c r="B67" s="124"/>
      <c r="C67" s="124"/>
      <c r="D67" s="124"/>
      <c r="E67" s="124"/>
    </row>
    <row r="68" spans="1:4" ht="14.25">
      <c r="A68" s="2"/>
      <c r="B68" s="99"/>
      <c r="D68" s="3"/>
    </row>
  </sheetData>
  <sheetProtection/>
  <mergeCells count="1">
    <mergeCell ref="A67:E67"/>
  </mergeCells>
  <printOptions/>
  <pageMargins left="0.7480314960629921" right="0.7480314960629921" top="0.5118110236220472" bottom="0.5511811023622047" header="0.5118110236220472" footer="0.5118110236220472"/>
  <pageSetup horizontalDpi="600" verticalDpi="600" orientation="portrait" paperSize="9" scale="75" r:id="rId1"/>
  <headerFooter alignWithMargins="0">
    <oddFooter>&amp;C&amp;11-3-</oddFooter>
  </headerFooter>
</worksheet>
</file>

<file path=xl/worksheets/sheet4.xml><?xml version="1.0" encoding="utf-8"?>
<worksheet xmlns="http://schemas.openxmlformats.org/spreadsheetml/2006/main" xmlns:r="http://schemas.openxmlformats.org/officeDocument/2006/relationships">
  <dimension ref="A1:L124"/>
  <sheetViews>
    <sheetView tabSelected="1" zoomScaleSheetLayoutView="75" zoomScalePageLayoutView="0" workbookViewId="0" topLeftCell="A1">
      <selection activeCell="N6" sqref="N6"/>
    </sheetView>
  </sheetViews>
  <sheetFormatPr defaultColWidth="9.140625" defaultRowHeight="12.75"/>
  <cols>
    <col min="1" max="1" width="25.7109375" style="52" customWidth="1"/>
    <col min="2" max="2" width="6.8515625" style="52" customWidth="1"/>
    <col min="3" max="8" width="12.57421875" style="52" customWidth="1"/>
    <col min="9" max="9" width="13.28125" style="52" customWidth="1"/>
    <col min="10" max="12" width="12.57421875" style="52" customWidth="1"/>
    <col min="13" max="13" width="4.28125" style="52" customWidth="1"/>
    <col min="14" max="14" width="9.140625" style="52" bestFit="1" customWidth="1"/>
    <col min="15" max="16384" width="9.140625" style="52" customWidth="1"/>
  </cols>
  <sheetData>
    <row r="1" spans="1:11" ht="16.5">
      <c r="A1" s="55" t="s">
        <v>0</v>
      </c>
      <c r="B1" s="55"/>
      <c r="C1" s="2"/>
      <c r="D1" s="2"/>
      <c r="E1" s="2"/>
      <c r="F1" s="2"/>
      <c r="G1" s="3"/>
      <c r="H1" s="3"/>
      <c r="I1" s="2"/>
      <c r="J1" s="2"/>
      <c r="K1" s="2"/>
    </row>
    <row r="2" spans="1:12" ht="14.25">
      <c r="A2" s="56" t="s">
        <v>1</v>
      </c>
      <c r="B2" s="56"/>
      <c r="C2" s="2"/>
      <c r="D2" s="2"/>
      <c r="E2" s="2"/>
      <c r="F2" s="2"/>
      <c r="G2" s="3"/>
      <c r="H2" s="3"/>
      <c r="I2" s="2"/>
      <c r="J2" s="2"/>
      <c r="K2" s="2"/>
      <c r="L2" s="2"/>
    </row>
    <row r="3" spans="1:12" ht="14.25">
      <c r="A3" s="7" t="s">
        <v>2</v>
      </c>
      <c r="B3" s="7"/>
      <c r="C3" s="2"/>
      <c r="D3" s="2"/>
      <c r="E3" s="2"/>
      <c r="F3" s="2"/>
      <c r="G3" s="3"/>
      <c r="H3" s="3"/>
      <c r="I3" s="2"/>
      <c r="J3" s="2"/>
      <c r="K3" s="2"/>
      <c r="L3" s="2"/>
    </row>
    <row r="4" spans="1:12" ht="15">
      <c r="A4" s="8"/>
      <c r="B4" s="8"/>
      <c r="C4" s="9"/>
      <c r="D4" s="9"/>
      <c r="E4" s="9"/>
      <c r="F4" s="9"/>
      <c r="G4" s="9"/>
      <c r="H4" s="9"/>
      <c r="I4" s="9"/>
      <c r="J4" s="9"/>
      <c r="K4" s="9"/>
      <c r="L4" s="9"/>
    </row>
    <row r="5" spans="1:12" ht="15.75">
      <c r="A5" s="10" t="s">
        <v>57</v>
      </c>
      <c r="B5" s="10"/>
      <c r="C5" s="11"/>
      <c r="D5" s="11"/>
      <c r="E5" s="11"/>
      <c r="F5" s="11"/>
      <c r="G5" s="2"/>
      <c r="H5" s="2"/>
      <c r="I5" s="2"/>
      <c r="J5" s="2"/>
      <c r="K5" s="2"/>
      <c r="L5" s="2"/>
    </row>
    <row r="6" spans="1:12" ht="15.75">
      <c r="A6" s="109" t="s">
        <v>156</v>
      </c>
      <c r="B6" s="10"/>
      <c r="C6" s="11"/>
      <c r="D6" s="11"/>
      <c r="E6" s="11"/>
      <c r="F6" s="11"/>
      <c r="G6" s="2"/>
      <c r="H6" s="2"/>
      <c r="I6" s="2"/>
      <c r="J6" s="2"/>
      <c r="K6" s="2"/>
      <c r="L6" s="2"/>
    </row>
    <row r="7" spans="1:12" ht="14.25">
      <c r="A7" s="112" t="s">
        <v>67</v>
      </c>
      <c r="B7" s="13"/>
      <c r="C7" s="9"/>
      <c r="D7" s="9"/>
      <c r="E7" s="9"/>
      <c r="F7" s="9"/>
      <c r="G7" s="9"/>
      <c r="H7" s="9"/>
      <c r="I7" s="9"/>
      <c r="J7" s="9"/>
      <c r="K7" s="9"/>
      <c r="L7" s="9"/>
    </row>
    <row r="8" spans="1:12" ht="14.25">
      <c r="A8" s="2"/>
      <c r="B8" s="2"/>
      <c r="C8" s="2"/>
      <c r="D8" s="2"/>
      <c r="E8" s="2"/>
      <c r="F8" s="2"/>
      <c r="G8" s="2"/>
      <c r="H8" s="2"/>
      <c r="I8" s="2"/>
      <c r="J8" s="2"/>
      <c r="K8" s="2"/>
      <c r="L8" s="2"/>
    </row>
    <row r="9" spans="1:12" ht="15">
      <c r="A9" s="90"/>
      <c r="B9" s="90"/>
      <c r="C9" s="125" t="s">
        <v>78</v>
      </c>
      <c r="D9" s="125"/>
      <c r="E9" s="125"/>
      <c r="F9" s="125"/>
      <c r="G9" s="125"/>
      <c r="H9" s="125"/>
      <c r="I9" s="125"/>
      <c r="J9" s="100"/>
      <c r="K9" s="100"/>
      <c r="L9" s="100"/>
    </row>
    <row r="10" spans="1:12" s="51" customFormat="1" ht="15.75">
      <c r="A10" s="10"/>
      <c r="B10" s="10"/>
      <c r="C10" s="15"/>
      <c r="D10" s="126" t="s">
        <v>58</v>
      </c>
      <c r="E10" s="126"/>
      <c r="F10" s="126"/>
      <c r="G10" s="126"/>
      <c r="H10" s="15"/>
      <c r="I10" s="15" t="s">
        <v>59</v>
      </c>
      <c r="J10" s="15"/>
      <c r="K10" s="15" t="s">
        <v>79</v>
      </c>
      <c r="L10" s="15"/>
    </row>
    <row r="11" spans="1:12" s="51" customFormat="1" ht="15">
      <c r="A11" s="3"/>
      <c r="B11" s="3"/>
      <c r="C11" s="15" t="s">
        <v>60</v>
      </c>
      <c r="D11" s="15" t="s">
        <v>60</v>
      </c>
      <c r="E11" s="15" t="s">
        <v>95</v>
      </c>
      <c r="F11" s="15" t="s">
        <v>127</v>
      </c>
      <c r="G11" s="15" t="s">
        <v>61</v>
      </c>
      <c r="H11" s="15"/>
      <c r="I11" s="15" t="s">
        <v>106</v>
      </c>
      <c r="J11" s="15" t="s">
        <v>62</v>
      </c>
      <c r="K11" s="15" t="s">
        <v>80</v>
      </c>
      <c r="L11" s="15" t="s">
        <v>62</v>
      </c>
    </row>
    <row r="12" spans="1:12" s="51" customFormat="1" ht="15">
      <c r="A12" s="3"/>
      <c r="B12" s="15"/>
      <c r="C12" s="15" t="s">
        <v>63</v>
      </c>
      <c r="D12" s="15" t="s">
        <v>64</v>
      </c>
      <c r="E12" s="15" t="s">
        <v>65</v>
      </c>
      <c r="F12" s="15" t="s">
        <v>128</v>
      </c>
      <c r="G12" s="15" t="s">
        <v>65</v>
      </c>
      <c r="H12" s="15" t="s">
        <v>115</v>
      </c>
      <c r="I12" s="15" t="s">
        <v>107</v>
      </c>
      <c r="J12" s="101"/>
      <c r="K12" s="15" t="s">
        <v>81</v>
      </c>
      <c r="L12" s="101" t="s">
        <v>66</v>
      </c>
    </row>
    <row r="13" spans="1:12" s="51" customFormat="1" ht="15">
      <c r="A13" s="3"/>
      <c r="B13" s="3"/>
      <c r="C13" s="21" t="s">
        <v>10</v>
      </c>
      <c r="D13" s="21" t="s">
        <v>10</v>
      </c>
      <c r="E13" s="21" t="s">
        <v>10</v>
      </c>
      <c r="F13" s="21" t="s">
        <v>129</v>
      </c>
      <c r="G13" s="21" t="s">
        <v>10</v>
      </c>
      <c r="H13" s="21" t="s">
        <v>10</v>
      </c>
      <c r="I13" s="21" t="s">
        <v>10</v>
      </c>
      <c r="J13" s="21" t="s">
        <v>10</v>
      </c>
      <c r="K13" s="21" t="s">
        <v>10</v>
      </c>
      <c r="L13" s="21" t="s">
        <v>10</v>
      </c>
    </row>
    <row r="14" spans="1:12" s="51" customFormat="1" ht="14.25">
      <c r="A14" s="3"/>
      <c r="B14" s="3"/>
      <c r="C14" s="102"/>
      <c r="D14" s="102"/>
      <c r="E14" s="102"/>
      <c r="F14" s="102"/>
      <c r="G14" s="102"/>
      <c r="H14" s="102"/>
      <c r="I14" s="102"/>
      <c r="J14" s="102"/>
      <c r="K14" s="102"/>
      <c r="L14" s="102"/>
    </row>
    <row r="15" spans="1:12" ht="14.25">
      <c r="A15" s="3" t="s">
        <v>141</v>
      </c>
      <c r="B15" s="3"/>
      <c r="C15" s="40">
        <v>30171</v>
      </c>
      <c r="D15" s="40">
        <v>2125</v>
      </c>
      <c r="E15" s="40">
        <v>0</v>
      </c>
      <c r="F15" s="40">
        <v>3024</v>
      </c>
      <c r="G15" s="31">
        <v>-124</v>
      </c>
      <c r="H15" s="31">
        <v>2739</v>
      </c>
      <c r="I15" s="80">
        <v>4262</v>
      </c>
      <c r="J15" s="80">
        <f>SUM(C15:I15)</f>
        <v>42197</v>
      </c>
      <c r="K15" s="80">
        <v>0</v>
      </c>
      <c r="L15" s="80">
        <f>SUM(J15:K15)</f>
        <v>42197</v>
      </c>
    </row>
    <row r="16" spans="1:12" ht="14.25">
      <c r="A16" s="3"/>
      <c r="B16" s="3"/>
      <c r="C16" s="40"/>
      <c r="D16" s="40"/>
      <c r="E16" s="40"/>
      <c r="F16" s="40"/>
      <c r="G16" s="31"/>
      <c r="H16" s="31"/>
      <c r="I16" s="80"/>
      <c r="J16" s="80"/>
      <c r="K16" s="80"/>
      <c r="L16" s="80"/>
    </row>
    <row r="17" spans="1:12" ht="14.25">
      <c r="A17" s="3" t="s">
        <v>82</v>
      </c>
      <c r="B17" s="3"/>
      <c r="C17" s="103"/>
      <c r="D17" s="103"/>
      <c r="E17" s="103"/>
      <c r="F17" s="103"/>
      <c r="G17" s="67"/>
      <c r="H17" s="67"/>
      <c r="I17" s="67"/>
      <c r="J17" s="67"/>
      <c r="K17" s="67"/>
      <c r="L17" s="67"/>
    </row>
    <row r="18" spans="1:12" ht="14.25">
      <c r="A18" s="3" t="s">
        <v>86</v>
      </c>
      <c r="B18" s="3"/>
      <c r="C18" s="103">
        <v>0</v>
      </c>
      <c r="D18" s="103">
        <v>0</v>
      </c>
      <c r="E18" s="103">
        <f>'IS'!F33+'IS'!F34+'IS'!F35</f>
        <v>0</v>
      </c>
      <c r="F18" s="103">
        <v>0</v>
      </c>
      <c r="G18" s="67">
        <f>'IS'!F32</f>
        <v>261</v>
      </c>
      <c r="H18" s="67">
        <v>0</v>
      </c>
      <c r="I18" s="67">
        <f>'IS'!F42-83</f>
        <v>1748</v>
      </c>
      <c r="J18" s="67">
        <f>SUM(C18:I18)</f>
        <v>2009</v>
      </c>
      <c r="K18" s="67">
        <v>0</v>
      </c>
      <c r="L18" s="67">
        <f>SUM(J18:K18)</f>
        <v>2009</v>
      </c>
    </row>
    <row r="19" spans="1:12" ht="14.25">
      <c r="A19" s="3"/>
      <c r="B19" s="3"/>
      <c r="C19" s="103"/>
      <c r="D19" s="103"/>
      <c r="E19" s="103"/>
      <c r="F19" s="103"/>
      <c r="G19" s="67"/>
      <c r="H19" s="67"/>
      <c r="I19" s="67"/>
      <c r="J19" s="67"/>
      <c r="K19" s="67"/>
      <c r="L19" s="67"/>
    </row>
    <row r="20" spans="1:12" ht="14.25">
      <c r="A20" s="3" t="s">
        <v>114</v>
      </c>
      <c r="B20" s="3"/>
      <c r="C20" s="103">
        <v>0</v>
      </c>
      <c r="D20" s="103">
        <v>0</v>
      </c>
      <c r="E20" s="103">
        <v>0</v>
      </c>
      <c r="F20" s="103">
        <v>0</v>
      </c>
      <c r="G20" s="67">
        <v>0</v>
      </c>
      <c r="H20" s="67">
        <v>0</v>
      </c>
      <c r="I20" s="67">
        <v>0</v>
      </c>
      <c r="J20" s="67">
        <f>SUM(C20:I20)</f>
        <v>0</v>
      </c>
      <c r="K20" s="67">
        <v>0</v>
      </c>
      <c r="L20" s="67">
        <f>SUM(J20:K20)</f>
        <v>0</v>
      </c>
    </row>
    <row r="21" spans="1:12" ht="14.25">
      <c r="A21" s="3"/>
      <c r="B21" s="3"/>
      <c r="C21" s="103"/>
      <c r="D21" s="103"/>
      <c r="E21" s="103"/>
      <c r="F21" s="103"/>
      <c r="G21" s="67"/>
      <c r="H21" s="67"/>
      <c r="I21" s="67"/>
      <c r="J21" s="67"/>
      <c r="K21" s="67"/>
      <c r="L21" s="67"/>
    </row>
    <row r="22" spans="1:12" ht="14.25">
      <c r="A22" s="3" t="s">
        <v>93</v>
      </c>
      <c r="B22" s="3"/>
      <c r="C22" s="103">
        <f>3000+38</f>
        <v>3038</v>
      </c>
      <c r="D22" s="103">
        <v>0</v>
      </c>
      <c r="E22" s="103">
        <v>0</v>
      </c>
      <c r="F22" s="103">
        <v>0</v>
      </c>
      <c r="G22" s="67">
        <v>0</v>
      </c>
      <c r="H22" s="67">
        <v>0</v>
      </c>
      <c r="I22" s="67">
        <v>0</v>
      </c>
      <c r="J22" s="67">
        <f>SUM(C22:I22)</f>
        <v>3038</v>
      </c>
      <c r="K22" s="67">
        <v>0</v>
      </c>
      <c r="L22" s="67">
        <f>SUM(J22:K22)</f>
        <v>3038</v>
      </c>
    </row>
    <row r="23" spans="1:12" s="2" customFormat="1" ht="14.25">
      <c r="A23" s="3"/>
      <c r="B23" s="3"/>
      <c r="C23" s="80"/>
      <c r="D23" s="80"/>
      <c r="E23" s="80"/>
      <c r="F23" s="80"/>
      <c r="G23" s="80"/>
      <c r="H23" s="80"/>
      <c r="I23" s="80"/>
      <c r="J23" s="80"/>
      <c r="K23" s="80"/>
      <c r="L23" s="80"/>
    </row>
    <row r="24" spans="1:12" s="2" customFormat="1" ht="14.25">
      <c r="A24" s="3"/>
      <c r="B24" s="3"/>
      <c r="C24" s="75"/>
      <c r="D24" s="75"/>
      <c r="E24" s="75"/>
      <c r="F24" s="75"/>
      <c r="G24" s="75"/>
      <c r="H24" s="75"/>
      <c r="I24" s="75"/>
      <c r="J24" s="75"/>
      <c r="K24" s="75"/>
      <c r="L24" s="75"/>
    </row>
    <row r="25" spans="1:12" s="2" customFormat="1" ht="14.25">
      <c r="A25" s="3" t="s">
        <v>161</v>
      </c>
      <c r="B25" s="3"/>
      <c r="C25" s="105">
        <f>SUM(C15:C23)</f>
        <v>33209</v>
      </c>
      <c r="D25" s="105">
        <f aca="true" t="shared" si="0" ref="D25:L25">SUM(D15:D23)</f>
        <v>2125</v>
      </c>
      <c r="E25" s="105">
        <f t="shared" si="0"/>
        <v>0</v>
      </c>
      <c r="F25" s="105">
        <f t="shared" si="0"/>
        <v>3024</v>
      </c>
      <c r="G25" s="105">
        <f t="shared" si="0"/>
        <v>137</v>
      </c>
      <c r="H25" s="105">
        <f t="shared" si="0"/>
        <v>2739</v>
      </c>
      <c r="I25" s="105">
        <f t="shared" si="0"/>
        <v>6010</v>
      </c>
      <c r="J25" s="105">
        <f t="shared" si="0"/>
        <v>47244</v>
      </c>
      <c r="K25" s="105">
        <f t="shared" si="0"/>
        <v>0</v>
      </c>
      <c r="L25" s="105">
        <f t="shared" si="0"/>
        <v>47244</v>
      </c>
    </row>
    <row r="26" spans="1:12" ht="14.25">
      <c r="A26" s="3"/>
      <c r="B26" s="3"/>
      <c r="C26" s="2"/>
      <c r="D26" s="2"/>
      <c r="E26" s="2"/>
      <c r="F26" s="2"/>
      <c r="G26" s="23"/>
      <c r="H26" s="23"/>
      <c r="I26" s="23"/>
      <c r="J26" s="23"/>
      <c r="K26" s="23"/>
      <c r="L26" s="23"/>
    </row>
    <row r="27" spans="1:12" ht="14.25">
      <c r="A27" s="3"/>
      <c r="B27" s="3"/>
      <c r="C27" s="2"/>
      <c r="D27" s="2"/>
      <c r="E27" s="2"/>
      <c r="F27" s="2"/>
      <c r="G27" s="23"/>
      <c r="H27" s="23"/>
      <c r="I27" s="23"/>
      <c r="J27" s="23"/>
      <c r="K27" s="23"/>
      <c r="L27" s="23"/>
    </row>
    <row r="28" spans="1:12" ht="14.25">
      <c r="A28" s="3"/>
      <c r="B28" s="106"/>
      <c r="C28" s="40"/>
      <c r="D28" s="40"/>
      <c r="E28" s="40"/>
      <c r="F28" s="40"/>
      <c r="G28" s="31"/>
      <c r="H28" s="31"/>
      <c r="I28" s="80"/>
      <c r="J28" s="80"/>
      <c r="K28" s="80"/>
      <c r="L28" s="80"/>
    </row>
    <row r="29" spans="1:12" ht="14.25">
      <c r="A29" s="3" t="s">
        <v>113</v>
      </c>
      <c r="B29" s="106"/>
      <c r="C29" s="40">
        <v>17985</v>
      </c>
      <c r="D29" s="40">
        <v>10586</v>
      </c>
      <c r="E29" s="40">
        <v>7245</v>
      </c>
      <c r="F29" s="40">
        <v>0</v>
      </c>
      <c r="G29" s="40">
        <v>-90</v>
      </c>
      <c r="H29" s="40">
        <v>0</v>
      </c>
      <c r="I29" s="40">
        <v>-24632</v>
      </c>
      <c r="J29" s="40">
        <f>SUM(C29:I29)</f>
        <v>11094</v>
      </c>
      <c r="K29" s="40">
        <v>0</v>
      </c>
      <c r="L29" s="80">
        <f>SUM(J29:K29)</f>
        <v>11094</v>
      </c>
    </row>
    <row r="30" spans="1:12" ht="14.25">
      <c r="A30" s="3"/>
      <c r="B30" s="3"/>
      <c r="C30" s="104"/>
      <c r="D30" s="104"/>
      <c r="E30" s="104"/>
      <c r="F30" s="104"/>
      <c r="G30" s="104"/>
      <c r="H30" s="104"/>
      <c r="I30" s="104"/>
      <c r="J30" s="104"/>
      <c r="K30" s="104"/>
      <c r="L30" s="80"/>
    </row>
    <row r="31" spans="1:12" ht="14.25">
      <c r="A31" s="3" t="s">
        <v>82</v>
      </c>
      <c r="B31" s="3"/>
      <c r="C31" s="103"/>
      <c r="D31" s="103"/>
      <c r="E31" s="103"/>
      <c r="F31" s="103"/>
      <c r="G31" s="67"/>
      <c r="H31" s="67"/>
      <c r="I31" s="67"/>
      <c r="J31" s="67"/>
      <c r="K31" s="67"/>
      <c r="L31" s="67"/>
    </row>
    <row r="32" spans="1:12" ht="14.25">
      <c r="A32" s="3" t="s">
        <v>86</v>
      </c>
      <c r="B32" s="3"/>
      <c r="C32" s="103">
        <v>0</v>
      </c>
      <c r="D32" s="103">
        <v>0</v>
      </c>
      <c r="E32" s="103">
        <v>-64</v>
      </c>
      <c r="F32" s="103">
        <v>0</v>
      </c>
      <c r="G32" s="67">
        <v>77</v>
      </c>
      <c r="H32" s="67">
        <v>0</v>
      </c>
      <c r="I32" s="67">
        <v>3048</v>
      </c>
      <c r="J32" s="40">
        <f>SUM(C32:I32)</f>
        <v>3061</v>
      </c>
      <c r="K32" s="67">
        <v>0</v>
      </c>
      <c r="L32" s="67">
        <f>SUM(J32:K32)</f>
        <v>3061</v>
      </c>
    </row>
    <row r="33" spans="1:12" ht="14.25">
      <c r="A33" s="3"/>
      <c r="B33" s="3"/>
      <c r="C33" s="103"/>
      <c r="D33" s="103"/>
      <c r="E33" s="103"/>
      <c r="F33" s="103"/>
      <c r="G33" s="67"/>
      <c r="H33" s="67"/>
      <c r="I33" s="67"/>
      <c r="J33" s="40"/>
      <c r="K33" s="67"/>
      <c r="L33" s="67"/>
    </row>
    <row r="34" spans="1:12" ht="14.25">
      <c r="A34" s="3" t="s">
        <v>114</v>
      </c>
      <c r="B34" s="3"/>
      <c r="C34" s="103">
        <v>-14388</v>
      </c>
      <c r="D34" s="103">
        <v>-10586</v>
      </c>
      <c r="E34" s="103">
        <v>0</v>
      </c>
      <c r="F34" s="103">
        <v>0</v>
      </c>
      <c r="G34" s="67">
        <v>0</v>
      </c>
      <c r="H34" s="67">
        <v>0</v>
      </c>
      <c r="I34" s="67">
        <v>24974</v>
      </c>
      <c r="J34" s="40">
        <f>SUM(C34:I34)</f>
        <v>0</v>
      </c>
      <c r="K34" s="67">
        <v>0</v>
      </c>
      <c r="L34" s="67">
        <f>SUM(J34:K34)</f>
        <v>0</v>
      </c>
    </row>
    <row r="35" spans="1:12" ht="14.25">
      <c r="A35" s="3"/>
      <c r="B35" s="3"/>
      <c r="C35" s="103"/>
      <c r="D35" s="103"/>
      <c r="E35" s="103"/>
      <c r="F35" s="103"/>
      <c r="G35" s="67"/>
      <c r="H35" s="67"/>
      <c r="I35" s="67"/>
      <c r="J35" s="67"/>
      <c r="K35" s="67"/>
      <c r="L35" s="67"/>
    </row>
    <row r="36" spans="1:12" ht="14.25">
      <c r="A36" s="3" t="s">
        <v>93</v>
      </c>
      <c r="B36" s="3"/>
      <c r="C36" s="103">
        <v>21473</v>
      </c>
      <c r="D36" s="103">
        <v>0</v>
      </c>
      <c r="E36" s="103">
        <v>0</v>
      </c>
      <c r="F36" s="103">
        <v>0</v>
      </c>
      <c r="G36" s="67">
        <v>0</v>
      </c>
      <c r="H36" s="67">
        <v>3458</v>
      </c>
      <c r="I36" s="67">
        <v>0</v>
      </c>
      <c r="J36" s="40">
        <f>SUM(C36:I36)</f>
        <v>24931</v>
      </c>
      <c r="K36" s="67">
        <v>0</v>
      </c>
      <c r="L36" s="67">
        <f>SUM(J36:K36)</f>
        <v>24931</v>
      </c>
    </row>
    <row r="37" spans="1:12" ht="14.25">
      <c r="A37" s="3"/>
      <c r="B37" s="3"/>
      <c r="C37" s="80"/>
      <c r="D37" s="80"/>
      <c r="E37" s="80"/>
      <c r="F37" s="80"/>
      <c r="G37" s="80"/>
      <c r="H37" s="80"/>
      <c r="I37" s="80"/>
      <c r="J37" s="80"/>
      <c r="K37" s="80"/>
      <c r="L37" s="80"/>
    </row>
    <row r="38" spans="1:12" s="2" customFormat="1" ht="14.25">
      <c r="A38" s="3"/>
      <c r="B38" s="3"/>
      <c r="C38" s="75"/>
      <c r="D38" s="75"/>
      <c r="E38" s="75"/>
      <c r="F38" s="75"/>
      <c r="G38" s="75"/>
      <c r="H38" s="75"/>
      <c r="I38" s="75"/>
      <c r="J38" s="75"/>
      <c r="K38" s="75"/>
      <c r="L38" s="75"/>
    </row>
    <row r="39" spans="1:12" s="2" customFormat="1" ht="14.25">
      <c r="A39" s="3" t="s">
        <v>162</v>
      </c>
      <c r="B39" s="3"/>
      <c r="C39" s="105">
        <f aca="true" t="shared" si="1" ref="C39:L39">SUM(C29:C37)</f>
        <v>25070</v>
      </c>
      <c r="D39" s="105">
        <f t="shared" si="1"/>
        <v>0</v>
      </c>
      <c r="E39" s="105">
        <f t="shared" si="1"/>
        <v>7181</v>
      </c>
      <c r="F39" s="105"/>
      <c r="G39" s="105">
        <f t="shared" si="1"/>
        <v>-13</v>
      </c>
      <c r="H39" s="105"/>
      <c r="I39" s="105">
        <f t="shared" si="1"/>
        <v>3390</v>
      </c>
      <c r="J39" s="105">
        <f t="shared" si="1"/>
        <v>39086</v>
      </c>
      <c r="K39" s="105">
        <f t="shared" si="1"/>
        <v>0</v>
      </c>
      <c r="L39" s="105">
        <f t="shared" si="1"/>
        <v>39086</v>
      </c>
    </row>
    <row r="40" spans="1:12" ht="14.25">
      <c r="A40" s="3"/>
      <c r="B40" s="3"/>
      <c r="C40" s="2"/>
      <c r="D40" s="2"/>
      <c r="E40" s="2"/>
      <c r="F40" s="2"/>
      <c r="G40" s="23"/>
      <c r="H40" s="23"/>
      <c r="I40" s="23"/>
      <c r="J40" s="23"/>
      <c r="K40" s="23"/>
      <c r="L40" s="23"/>
    </row>
    <row r="41" spans="1:12" ht="14.25">
      <c r="A41" s="3"/>
      <c r="B41" s="3"/>
      <c r="C41" s="2"/>
      <c r="D41" s="2"/>
      <c r="E41" s="2"/>
      <c r="F41" s="2"/>
      <c r="G41" s="2"/>
      <c r="H41" s="2"/>
      <c r="I41" s="2"/>
      <c r="J41" s="2"/>
      <c r="K41" s="2"/>
      <c r="L41" s="2"/>
    </row>
    <row r="42" spans="1:12" ht="44.25" customHeight="1">
      <c r="A42" s="124" t="s">
        <v>140</v>
      </c>
      <c r="B42" s="124"/>
      <c r="C42" s="124"/>
      <c r="D42" s="124"/>
      <c r="E42" s="124"/>
      <c r="F42" s="124"/>
      <c r="G42" s="124"/>
      <c r="H42" s="124"/>
      <c r="I42" s="124"/>
      <c r="J42" s="124"/>
      <c r="K42" s="124"/>
      <c r="L42" s="124"/>
    </row>
    <row r="43" spans="1:12" ht="14.25">
      <c r="A43" s="3"/>
      <c r="B43" s="3"/>
      <c r="C43" s="2"/>
      <c r="D43" s="2"/>
      <c r="E43" s="2"/>
      <c r="F43" s="2"/>
      <c r="G43" s="2"/>
      <c r="H43" s="2"/>
      <c r="I43" s="2"/>
      <c r="J43" s="2"/>
      <c r="K43" s="2"/>
      <c r="L43" s="2"/>
    </row>
    <row r="44" spans="1:12" ht="14.25">
      <c r="A44" s="2"/>
      <c r="B44" s="2"/>
      <c r="C44" s="2"/>
      <c r="D44" s="2"/>
      <c r="E44" s="2"/>
      <c r="F44" s="2"/>
      <c r="G44" s="2"/>
      <c r="H44" s="2"/>
      <c r="I44" s="2"/>
      <c r="J44" s="2"/>
      <c r="K44" s="2"/>
      <c r="L44" s="2"/>
    </row>
    <row r="45" spans="1:12" ht="14.25">
      <c r="A45" s="2"/>
      <c r="B45" s="2"/>
      <c r="C45" s="2"/>
      <c r="D45" s="2"/>
      <c r="E45" s="2"/>
      <c r="F45" s="2"/>
      <c r="G45" s="2"/>
      <c r="H45" s="2"/>
      <c r="I45" s="2"/>
      <c r="J45" s="2"/>
      <c r="K45" s="2"/>
      <c r="L45" s="2"/>
    </row>
    <row r="46" spans="1:12" ht="14.25">
      <c r="A46" s="2"/>
      <c r="B46" s="2"/>
      <c r="C46" s="2"/>
      <c r="D46" s="2"/>
      <c r="E46" s="2"/>
      <c r="F46" s="2"/>
      <c r="G46" s="2"/>
      <c r="H46" s="2"/>
      <c r="I46" s="2"/>
      <c r="J46" s="2"/>
      <c r="K46" s="2"/>
      <c r="L46" s="2"/>
    </row>
    <row r="47" spans="1:12" ht="14.25">
      <c r="A47" s="2"/>
      <c r="B47" s="2"/>
      <c r="C47" s="2"/>
      <c r="D47" s="2"/>
      <c r="E47" s="2"/>
      <c r="F47" s="2"/>
      <c r="G47" s="2"/>
      <c r="H47" s="2"/>
      <c r="I47" s="2"/>
      <c r="J47" s="2"/>
      <c r="K47" s="2"/>
      <c r="L47" s="2"/>
    </row>
    <row r="48" spans="1:12" ht="14.25">
      <c r="A48" s="2"/>
      <c r="B48" s="2"/>
      <c r="C48" s="2"/>
      <c r="D48" s="2"/>
      <c r="E48" s="2"/>
      <c r="F48" s="2"/>
      <c r="G48" s="2"/>
      <c r="H48" s="2"/>
      <c r="I48" s="2"/>
      <c r="J48" s="2"/>
      <c r="K48" s="2"/>
      <c r="L48" s="2"/>
    </row>
    <row r="49" spans="1:12" ht="14.25">
      <c r="A49" s="2"/>
      <c r="B49" s="2"/>
      <c r="C49" s="2"/>
      <c r="D49" s="2"/>
      <c r="E49" s="2"/>
      <c r="F49" s="2"/>
      <c r="G49" s="2"/>
      <c r="H49" s="2"/>
      <c r="I49" s="2"/>
      <c r="J49" s="2"/>
      <c r="K49" s="2"/>
      <c r="L49" s="2"/>
    </row>
    <row r="50" spans="1:12" ht="14.25">
      <c r="A50" s="2"/>
      <c r="B50" s="2"/>
      <c r="C50" s="2"/>
      <c r="D50" s="2"/>
      <c r="E50" s="2"/>
      <c r="F50" s="2"/>
      <c r="G50" s="2"/>
      <c r="H50" s="2"/>
      <c r="I50" s="2"/>
      <c r="J50" s="2"/>
      <c r="K50" s="2"/>
      <c r="L50" s="2"/>
    </row>
    <row r="51" spans="1:12" ht="14.25">
      <c r="A51" s="2"/>
      <c r="B51" s="2"/>
      <c r="C51" s="2"/>
      <c r="D51" s="2"/>
      <c r="E51" s="2"/>
      <c r="F51" s="2"/>
      <c r="G51" s="2"/>
      <c r="H51" s="2"/>
      <c r="I51" s="2"/>
      <c r="J51" s="2"/>
      <c r="K51" s="2"/>
      <c r="L51" s="2"/>
    </row>
    <row r="52" spans="1:12" ht="14.25">
      <c r="A52" s="2"/>
      <c r="B52" s="2"/>
      <c r="C52" s="2"/>
      <c r="D52" s="2"/>
      <c r="E52" s="2"/>
      <c r="F52" s="2"/>
      <c r="G52" s="2"/>
      <c r="H52" s="2"/>
      <c r="I52" s="2"/>
      <c r="J52" s="2"/>
      <c r="K52" s="2"/>
      <c r="L52" s="2"/>
    </row>
    <row r="53" spans="1:12" ht="14.25">
      <c r="A53" s="2"/>
      <c r="B53" s="2"/>
      <c r="C53" s="2"/>
      <c r="D53" s="2"/>
      <c r="E53" s="2"/>
      <c r="F53" s="2"/>
      <c r="G53" s="2"/>
      <c r="H53" s="2"/>
      <c r="I53" s="2"/>
      <c r="J53" s="2"/>
      <c r="K53" s="2"/>
      <c r="L53" s="2"/>
    </row>
    <row r="54" spans="1:12" ht="14.25">
      <c r="A54" s="2"/>
      <c r="B54" s="2"/>
      <c r="C54" s="2"/>
      <c r="D54" s="2"/>
      <c r="E54" s="2"/>
      <c r="F54" s="2"/>
      <c r="G54" s="2"/>
      <c r="H54" s="2"/>
      <c r="I54" s="2"/>
      <c r="J54" s="2"/>
      <c r="K54" s="2"/>
      <c r="L54" s="2"/>
    </row>
    <row r="55" spans="1:12" ht="14.25">
      <c r="A55" s="2"/>
      <c r="B55" s="2"/>
      <c r="C55" s="2"/>
      <c r="D55" s="2"/>
      <c r="E55" s="2"/>
      <c r="F55" s="2"/>
      <c r="G55" s="2"/>
      <c r="H55" s="2"/>
      <c r="I55" s="2"/>
      <c r="J55" s="2"/>
      <c r="K55" s="2"/>
      <c r="L55" s="2"/>
    </row>
    <row r="56" spans="1:12" ht="14.25">
      <c r="A56" s="2"/>
      <c r="B56" s="2"/>
      <c r="C56" s="2"/>
      <c r="D56" s="2"/>
      <c r="E56" s="2"/>
      <c r="F56" s="2"/>
      <c r="G56" s="2"/>
      <c r="H56" s="2"/>
      <c r="I56" s="2"/>
      <c r="J56" s="2"/>
      <c r="K56" s="2"/>
      <c r="L56" s="2"/>
    </row>
    <row r="57" spans="1:12" ht="14.25">
      <c r="A57" s="2"/>
      <c r="B57" s="2"/>
      <c r="C57" s="2"/>
      <c r="D57" s="2"/>
      <c r="E57" s="2"/>
      <c r="F57" s="2"/>
      <c r="G57" s="2"/>
      <c r="H57" s="2"/>
      <c r="I57" s="2"/>
      <c r="J57" s="2"/>
      <c r="K57" s="2"/>
      <c r="L57" s="2"/>
    </row>
    <row r="58" spans="1:12" ht="14.25">
      <c r="A58" s="2"/>
      <c r="B58" s="2"/>
      <c r="C58" s="2"/>
      <c r="D58" s="2"/>
      <c r="E58" s="2"/>
      <c r="F58" s="2"/>
      <c r="G58" s="2"/>
      <c r="H58" s="2"/>
      <c r="I58" s="2"/>
      <c r="J58" s="2"/>
      <c r="K58" s="2"/>
      <c r="L58" s="2"/>
    </row>
    <row r="59" spans="1:12" ht="14.25">
      <c r="A59" s="2"/>
      <c r="B59" s="2"/>
      <c r="C59" s="2"/>
      <c r="D59" s="2"/>
      <c r="E59" s="2"/>
      <c r="F59" s="2"/>
      <c r="G59" s="2"/>
      <c r="H59" s="2"/>
      <c r="I59" s="2"/>
      <c r="J59" s="2"/>
      <c r="K59" s="2"/>
      <c r="L59" s="2"/>
    </row>
    <row r="60" spans="1:12" ht="14.25">
      <c r="A60" s="2"/>
      <c r="B60" s="2"/>
      <c r="C60" s="2"/>
      <c r="D60" s="2"/>
      <c r="E60" s="2"/>
      <c r="F60" s="2"/>
      <c r="G60" s="2"/>
      <c r="H60" s="2"/>
      <c r="I60" s="2"/>
      <c r="J60" s="2"/>
      <c r="K60" s="2"/>
      <c r="L60" s="2"/>
    </row>
    <row r="61" spans="1:12" ht="14.25">
      <c r="A61" s="2"/>
      <c r="B61" s="2"/>
      <c r="C61" s="2"/>
      <c r="D61" s="2"/>
      <c r="E61" s="2"/>
      <c r="F61" s="2"/>
      <c r="G61" s="2"/>
      <c r="H61" s="2"/>
      <c r="I61" s="2"/>
      <c r="J61" s="2"/>
      <c r="K61" s="2"/>
      <c r="L61" s="2"/>
    </row>
    <row r="62" spans="1:12" ht="14.25">
      <c r="A62" s="2"/>
      <c r="B62" s="2"/>
      <c r="C62" s="2"/>
      <c r="D62" s="2"/>
      <c r="E62" s="2"/>
      <c r="F62" s="2"/>
      <c r="G62" s="2"/>
      <c r="H62" s="2"/>
      <c r="I62" s="2"/>
      <c r="J62" s="2"/>
      <c r="K62" s="2"/>
      <c r="L62" s="2"/>
    </row>
    <row r="63" spans="1:12" ht="14.25">
      <c r="A63" s="2"/>
      <c r="B63" s="2"/>
      <c r="C63" s="2"/>
      <c r="D63" s="2"/>
      <c r="E63" s="2"/>
      <c r="F63" s="2"/>
      <c r="G63" s="2"/>
      <c r="H63" s="2"/>
      <c r="I63" s="2"/>
      <c r="J63" s="2"/>
      <c r="K63" s="2"/>
      <c r="L63" s="2"/>
    </row>
    <row r="64" spans="1:12" ht="14.25">
      <c r="A64" s="2"/>
      <c r="B64" s="2"/>
      <c r="C64" s="2"/>
      <c r="D64" s="2"/>
      <c r="E64" s="2"/>
      <c r="F64" s="2"/>
      <c r="G64" s="2"/>
      <c r="H64" s="2"/>
      <c r="I64" s="2"/>
      <c r="J64" s="2"/>
      <c r="K64" s="2"/>
      <c r="L64" s="2"/>
    </row>
    <row r="65" spans="1:12" ht="14.25">
      <c r="A65" s="2"/>
      <c r="B65" s="2"/>
      <c r="C65" s="2"/>
      <c r="D65" s="2"/>
      <c r="E65" s="2"/>
      <c r="F65" s="2"/>
      <c r="G65" s="2"/>
      <c r="H65" s="2"/>
      <c r="I65" s="2"/>
      <c r="J65" s="2"/>
      <c r="K65" s="2"/>
      <c r="L65" s="2"/>
    </row>
    <row r="66" spans="1:12" ht="14.25">
      <c r="A66" s="2"/>
      <c r="B66" s="2"/>
      <c r="C66" s="2"/>
      <c r="D66" s="2"/>
      <c r="E66" s="2"/>
      <c r="F66" s="2"/>
      <c r="G66" s="2"/>
      <c r="H66" s="2"/>
      <c r="I66" s="2"/>
      <c r="J66" s="2"/>
      <c r="K66" s="2"/>
      <c r="L66" s="2"/>
    </row>
    <row r="67" spans="1:12" ht="14.25">
      <c r="A67" s="2"/>
      <c r="B67" s="2"/>
      <c r="C67" s="2"/>
      <c r="D67" s="2"/>
      <c r="E67" s="2"/>
      <c r="F67" s="2"/>
      <c r="G67" s="2"/>
      <c r="H67" s="2"/>
      <c r="I67" s="2"/>
      <c r="J67" s="2"/>
      <c r="K67" s="2"/>
      <c r="L67" s="2"/>
    </row>
    <row r="68" spans="1:12" ht="14.25">
      <c r="A68" s="2"/>
      <c r="B68" s="2"/>
      <c r="C68" s="2"/>
      <c r="D68" s="2"/>
      <c r="E68" s="2"/>
      <c r="F68" s="2"/>
      <c r="G68" s="2"/>
      <c r="H68" s="2"/>
      <c r="I68" s="2"/>
      <c r="J68" s="2"/>
      <c r="K68" s="2"/>
      <c r="L68" s="2"/>
    </row>
    <row r="69" spans="1:12" ht="14.25">
      <c r="A69" s="2"/>
      <c r="B69" s="2"/>
      <c r="C69" s="2"/>
      <c r="D69" s="2"/>
      <c r="E69" s="2"/>
      <c r="F69" s="2"/>
      <c r="G69" s="2"/>
      <c r="H69" s="2"/>
      <c r="I69" s="2"/>
      <c r="J69" s="2"/>
      <c r="K69" s="2"/>
      <c r="L69" s="2"/>
    </row>
    <row r="70" spans="1:12" ht="14.25">
      <c r="A70" s="2"/>
      <c r="B70" s="2"/>
      <c r="C70" s="2"/>
      <c r="D70" s="2"/>
      <c r="E70" s="2"/>
      <c r="F70" s="2"/>
      <c r="G70" s="2"/>
      <c r="H70" s="2"/>
      <c r="I70" s="2"/>
      <c r="J70" s="2"/>
      <c r="K70" s="2"/>
      <c r="L70" s="2"/>
    </row>
    <row r="71" spans="1:12" ht="14.25">
      <c r="A71" s="2"/>
      <c r="B71" s="2"/>
      <c r="C71" s="2"/>
      <c r="D71" s="2"/>
      <c r="E71" s="2"/>
      <c r="F71" s="2"/>
      <c r="G71" s="2"/>
      <c r="H71" s="2"/>
      <c r="I71" s="2"/>
      <c r="J71" s="2"/>
      <c r="K71" s="2"/>
      <c r="L71" s="2"/>
    </row>
    <row r="72" spans="1:12" ht="14.25">
      <c r="A72" s="2"/>
      <c r="B72" s="2"/>
      <c r="C72" s="2"/>
      <c r="D72" s="2"/>
      <c r="E72" s="2"/>
      <c r="F72" s="2"/>
      <c r="G72" s="2"/>
      <c r="H72" s="2"/>
      <c r="I72" s="2"/>
      <c r="J72" s="2"/>
      <c r="K72" s="2"/>
      <c r="L72" s="2"/>
    </row>
    <row r="73" spans="1:12" ht="14.25">
      <c r="A73" s="2"/>
      <c r="B73" s="2"/>
      <c r="C73" s="2"/>
      <c r="D73" s="2"/>
      <c r="E73" s="2"/>
      <c r="F73" s="2"/>
      <c r="G73" s="2"/>
      <c r="H73" s="2"/>
      <c r="I73" s="2"/>
      <c r="J73" s="2"/>
      <c r="K73" s="2"/>
      <c r="L73" s="2"/>
    </row>
    <row r="74" spans="1:12" ht="14.25">
      <c r="A74" s="2"/>
      <c r="B74" s="2"/>
      <c r="C74" s="2"/>
      <c r="D74" s="2"/>
      <c r="E74" s="2"/>
      <c r="F74" s="2"/>
      <c r="G74" s="2"/>
      <c r="H74" s="2"/>
      <c r="I74" s="2"/>
      <c r="J74" s="2"/>
      <c r="K74" s="2"/>
      <c r="L74" s="2"/>
    </row>
    <row r="75" spans="1:12" ht="14.25">
      <c r="A75" s="2"/>
      <c r="B75" s="2"/>
      <c r="C75" s="2"/>
      <c r="D75" s="2"/>
      <c r="E75" s="2"/>
      <c r="F75" s="2"/>
      <c r="G75" s="2"/>
      <c r="H75" s="2"/>
      <c r="I75" s="2"/>
      <c r="J75" s="2"/>
      <c r="K75" s="2"/>
      <c r="L75" s="2"/>
    </row>
    <row r="76" spans="1:12" ht="14.25">
      <c r="A76" s="2"/>
      <c r="B76" s="2"/>
      <c r="C76" s="2"/>
      <c r="D76" s="2"/>
      <c r="E76" s="2"/>
      <c r="F76" s="2"/>
      <c r="G76" s="2"/>
      <c r="H76" s="2"/>
      <c r="I76" s="2"/>
      <c r="J76" s="2"/>
      <c r="K76" s="2"/>
      <c r="L76" s="2"/>
    </row>
    <row r="77" spans="1:12" ht="14.25">
      <c r="A77" s="2"/>
      <c r="B77" s="2"/>
      <c r="C77" s="2"/>
      <c r="D77" s="2"/>
      <c r="E77" s="2"/>
      <c r="F77" s="2"/>
      <c r="G77" s="2"/>
      <c r="H77" s="2"/>
      <c r="I77" s="2"/>
      <c r="J77" s="2"/>
      <c r="K77" s="2"/>
      <c r="L77" s="2"/>
    </row>
    <row r="78" spans="1:12" ht="14.25">
      <c r="A78" s="2"/>
      <c r="B78" s="2"/>
      <c r="C78" s="2"/>
      <c r="D78" s="2"/>
      <c r="E78" s="2"/>
      <c r="F78" s="2"/>
      <c r="G78" s="2"/>
      <c r="H78" s="2"/>
      <c r="I78" s="2"/>
      <c r="J78" s="2"/>
      <c r="K78" s="2"/>
      <c r="L78" s="2"/>
    </row>
    <row r="79" spans="1:12" ht="14.25">
      <c r="A79" s="2"/>
      <c r="B79" s="2"/>
      <c r="C79" s="2"/>
      <c r="D79" s="2"/>
      <c r="E79" s="2"/>
      <c r="F79" s="2"/>
      <c r="G79" s="2"/>
      <c r="H79" s="2"/>
      <c r="I79" s="2"/>
      <c r="J79" s="2"/>
      <c r="K79" s="2"/>
      <c r="L79" s="2"/>
    </row>
    <row r="80" spans="1:12" ht="14.25">
      <c r="A80" s="2"/>
      <c r="B80" s="2"/>
      <c r="C80" s="2"/>
      <c r="D80" s="2"/>
      <c r="E80" s="2"/>
      <c r="F80" s="2"/>
      <c r="G80" s="2"/>
      <c r="H80" s="2"/>
      <c r="I80" s="2"/>
      <c r="J80" s="2"/>
      <c r="K80" s="2"/>
      <c r="L80" s="2"/>
    </row>
    <row r="81" spans="1:12" ht="14.25">
      <c r="A81" s="2"/>
      <c r="B81" s="2"/>
      <c r="C81" s="2"/>
      <c r="D81" s="2"/>
      <c r="E81" s="2"/>
      <c r="F81" s="2"/>
      <c r="G81" s="2"/>
      <c r="H81" s="2"/>
      <c r="I81" s="2"/>
      <c r="J81" s="2"/>
      <c r="K81" s="2"/>
      <c r="L81" s="2"/>
    </row>
    <row r="82" spans="1:12" ht="14.25">
      <c r="A82" s="2"/>
      <c r="B82" s="2"/>
      <c r="C82" s="2"/>
      <c r="D82" s="2"/>
      <c r="E82" s="2"/>
      <c r="F82" s="2"/>
      <c r="G82" s="2"/>
      <c r="H82" s="2"/>
      <c r="I82" s="2"/>
      <c r="J82" s="2"/>
      <c r="K82" s="2"/>
      <c r="L82" s="2"/>
    </row>
    <row r="83" spans="1:12" ht="14.25">
      <c r="A83" s="2"/>
      <c r="B83" s="2"/>
      <c r="C83" s="2"/>
      <c r="D83" s="2"/>
      <c r="E83" s="2"/>
      <c r="F83" s="2"/>
      <c r="G83" s="2"/>
      <c r="H83" s="2"/>
      <c r="I83" s="2"/>
      <c r="J83" s="2"/>
      <c r="K83" s="2"/>
      <c r="L83" s="2"/>
    </row>
    <row r="84" spans="1:12" ht="14.25">
      <c r="A84" s="2"/>
      <c r="B84" s="2"/>
      <c r="C84" s="2"/>
      <c r="D84" s="2"/>
      <c r="E84" s="2"/>
      <c r="F84" s="2"/>
      <c r="G84" s="2"/>
      <c r="H84" s="2"/>
      <c r="I84" s="2"/>
      <c r="J84" s="2"/>
      <c r="K84" s="2"/>
      <c r="L84" s="2"/>
    </row>
    <row r="85" spans="1:12" ht="14.25">
      <c r="A85" s="2"/>
      <c r="B85" s="2"/>
      <c r="C85" s="2"/>
      <c r="D85" s="2"/>
      <c r="E85" s="2"/>
      <c r="F85" s="2"/>
      <c r="G85" s="2"/>
      <c r="H85" s="2"/>
      <c r="I85" s="2"/>
      <c r="J85" s="2"/>
      <c r="K85" s="2"/>
      <c r="L85" s="2"/>
    </row>
    <row r="86" spans="1:12" ht="14.25">
      <c r="A86" s="2"/>
      <c r="B86" s="2"/>
      <c r="C86" s="2"/>
      <c r="D86" s="2"/>
      <c r="E86" s="2"/>
      <c r="F86" s="2"/>
      <c r="G86" s="2"/>
      <c r="H86" s="2"/>
      <c r="I86" s="2"/>
      <c r="J86" s="2"/>
      <c r="K86" s="2"/>
      <c r="L86" s="2"/>
    </row>
    <row r="87" spans="1:12" ht="14.25">
      <c r="A87" s="2"/>
      <c r="B87" s="2"/>
      <c r="C87" s="2"/>
      <c r="D87" s="2"/>
      <c r="E87" s="2"/>
      <c r="F87" s="2"/>
      <c r="G87" s="2"/>
      <c r="H87" s="2"/>
      <c r="I87" s="2"/>
      <c r="J87" s="2"/>
      <c r="K87" s="2"/>
      <c r="L87" s="2"/>
    </row>
    <row r="88" spans="1:12" ht="14.25">
      <c r="A88" s="2"/>
      <c r="B88" s="2"/>
      <c r="C88" s="2"/>
      <c r="D88" s="2"/>
      <c r="E88" s="2"/>
      <c r="F88" s="2"/>
      <c r="G88" s="2"/>
      <c r="H88" s="2"/>
      <c r="I88" s="2"/>
      <c r="J88" s="2"/>
      <c r="K88" s="2"/>
      <c r="L88" s="2"/>
    </row>
    <row r="89" spans="1:12" ht="14.25">
      <c r="A89" s="2"/>
      <c r="B89" s="2"/>
      <c r="C89" s="2"/>
      <c r="D89" s="2"/>
      <c r="E89" s="2"/>
      <c r="F89" s="2"/>
      <c r="G89" s="2"/>
      <c r="H89" s="2"/>
      <c r="I89" s="2"/>
      <c r="J89" s="2"/>
      <c r="K89" s="2"/>
      <c r="L89" s="2"/>
    </row>
    <row r="90" spans="1:12" ht="14.25">
      <c r="A90" s="2"/>
      <c r="B90" s="2"/>
      <c r="C90" s="2"/>
      <c r="D90" s="2"/>
      <c r="E90" s="2"/>
      <c r="F90" s="2"/>
      <c r="G90" s="2"/>
      <c r="H90" s="2"/>
      <c r="I90" s="2"/>
      <c r="J90" s="2"/>
      <c r="K90" s="2"/>
      <c r="L90" s="2"/>
    </row>
    <row r="91" spans="1:12" ht="14.25">
      <c r="A91" s="2"/>
      <c r="B91" s="2"/>
      <c r="C91" s="2"/>
      <c r="D91" s="2"/>
      <c r="E91" s="2"/>
      <c r="F91" s="2"/>
      <c r="G91" s="2"/>
      <c r="H91" s="2"/>
      <c r="I91" s="2"/>
      <c r="J91" s="2"/>
      <c r="K91" s="2"/>
      <c r="L91" s="2"/>
    </row>
    <row r="92" spans="1:12" ht="14.25">
      <c r="A92" s="2"/>
      <c r="B92" s="2"/>
      <c r="C92" s="2"/>
      <c r="D92" s="2"/>
      <c r="E92" s="2"/>
      <c r="F92" s="2"/>
      <c r="G92" s="2"/>
      <c r="H92" s="2"/>
      <c r="I92" s="2"/>
      <c r="J92" s="2"/>
      <c r="K92" s="2"/>
      <c r="L92" s="2"/>
    </row>
    <row r="93" spans="1:12" ht="14.25">
      <c r="A93" s="2"/>
      <c r="B93" s="2"/>
      <c r="C93" s="2"/>
      <c r="D93" s="2"/>
      <c r="E93" s="2"/>
      <c r="F93" s="2"/>
      <c r="G93" s="2"/>
      <c r="H93" s="2"/>
      <c r="I93" s="2"/>
      <c r="J93" s="2"/>
      <c r="K93" s="2"/>
      <c r="L93" s="2"/>
    </row>
    <row r="94" spans="1:12" ht="14.25">
      <c r="A94" s="2"/>
      <c r="B94" s="2"/>
      <c r="C94" s="2"/>
      <c r="D94" s="2"/>
      <c r="E94" s="2"/>
      <c r="F94" s="2"/>
      <c r="G94" s="2"/>
      <c r="H94" s="2"/>
      <c r="I94" s="2"/>
      <c r="J94" s="2"/>
      <c r="K94" s="2"/>
      <c r="L94" s="2"/>
    </row>
    <row r="95" spans="1:12" ht="14.25">
      <c r="A95" s="2"/>
      <c r="B95" s="2"/>
      <c r="C95" s="2"/>
      <c r="D95" s="2"/>
      <c r="E95" s="2"/>
      <c r="F95" s="2"/>
      <c r="G95" s="2"/>
      <c r="H95" s="2"/>
      <c r="I95" s="2"/>
      <c r="J95" s="2"/>
      <c r="K95" s="2"/>
      <c r="L95" s="2"/>
    </row>
    <row r="96" spans="1:12" ht="14.25">
      <c r="A96" s="2"/>
      <c r="B96" s="2"/>
      <c r="C96" s="2"/>
      <c r="D96" s="2"/>
      <c r="E96" s="2"/>
      <c r="F96" s="2"/>
      <c r="G96" s="2"/>
      <c r="H96" s="2"/>
      <c r="I96" s="2"/>
      <c r="J96" s="2"/>
      <c r="K96" s="2"/>
      <c r="L96" s="2"/>
    </row>
    <row r="97" spans="1:12" ht="14.25">
      <c r="A97" s="2"/>
      <c r="B97" s="2"/>
      <c r="C97" s="2"/>
      <c r="D97" s="2"/>
      <c r="E97" s="2"/>
      <c r="F97" s="2"/>
      <c r="G97" s="2"/>
      <c r="H97" s="2"/>
      <c r="I97" s="2"/>
      <c r="J97" s="2"/>
      <c r="K97" s="2"/>
      <c r="L97" s="2"/>
    </row>
    <row r="98" spans="1:12" ht="14.25">
      <c r="A98" s="2"/>
      <c r="B98" s="2"/>
      <c r="C98" s="2"/>
      <c r="D98" s="2"/>
      <c r="E98" s="2"/>
      <c r="F98" s="2"/>
      <c r="G98" s="2"/>
      <c r="H98" s="2"/>
      <c r="I98" s="2"/>
      <c r="J98" s="2"/>
      <c r="K98" s="2"/>
      <c r="L98" s="2"/>
    </row>
    <row r="99" spans="1:12" ht="14.25">
      <c r="A99" s="2"/>
      <c r="B99" s="2"/>
      <c r="C99" s="2"/>
      <c r="D99" s="2"/>
      <c r="E99" s="2"/>
      <c r="F99" s="2"/>
      <c r="G99" s="2"/>
      <c r="H99" s="2"/>
      <c r="I99" s="2"/>
      <c r="J99" s="2"/>
      <c r="K99" s="2"/>
      <c r="L99" s="2"/>
    </row>
    <row r="100" spans="1:12" ht="14.25">
      <c r="A100" s="2"/>
      <c r="B100" s="2"/>
      <c r="C100" s="2"/>
      <c r="D100" s="2"/>
      <c r="E100" s="2"/>
      <c r="F100" s="2"/>
      <c r="G100" s="2"/>
      <c r="H100" s="2"/>
      <c r="I100" s="2"/>
      <c r="J100" s="2"/>
      <c r="K100" s="2"/>
      <c r="L100" s="2"/>
    </row>
    <row r="101" spans="1:12" ht="14.25">
      <c r="A101" s="2"/>
      <c r="B101" s="2"/>
      <c r="C101" s="2"/>
      <c r="D101" s="2"/>
      <c r="E101" s="2"/>
      <c r="F101" s="2"/>
      <c r="G101" s="2"/>
      <c r="H101" s="2"/>
      <c r="I101" s="2"/>
      <c r="J101" s="2"/>
      <c r="K101" s="2"/>
      <c r="L101" s="2"/>
    </row>
    <row r="102" spans="1:12" ht="14.25">
      <c r="A102" s="2"/>
      <c r="B102" s="2"/>
      <c r="C102" s="2"/>
      <c r="D102" s="2"/>
      <c r="E102" s="2"/>
      <c r="F102" s="2"/>
      <c r="G102" s="2"/>
      <c r="H102" s="2"/>
      <c r="I102" s="2"/>
      <c r="J102" s="2"/>
      <c r="K102" s="2"/>
      <c r="L102" s="2"/>
    </row>
    <row r="103" spans="1:12" ht="14.25">
      <c r="A103" s="2"/>
      <c r="B103" s="2"/>
      <c r="C103" s="2"/>
      <c r="D103" s="2"/>
      <c r="E103" s="2"/>
      <c r="F103" s="2"/>
      <c r="G103" s="2"/>
      <c r="H103" s="2"/>
      <c r="I103" s="2"/>
      <c r="J103" s="2"/>
      <c r="K103" s="2"/>
      <c r="L103" s="2"/>
    </row>
    <row r="104" spans="1:12" ht="14.25">
      <c r="A104" s="2"/>
      <c r="B104" s="2"/>
      <c r="C104" s="2"/>
      <c r="D104" s="2"/>
      <c r="E104" s="2"/>
      <c r="F104" s="2"/>
      <c r="G104" s="2"/>
      <c r="H104" s="2"/>
      <c r="I104" s="2"/>
      <c r="J104" s="2"/>
      <c r="K104" s="2"/>
      <c r="L104" s="2"/>
    </row>
    <row r="105" spans="1:12" ht="14.25">
      <c r="A105" s="2"/>
      <c r="B105" s="2"/>
      <c r="C105" s="2"/>
      <c r="D105" s="2"/>
      <c r="E105" s="2"/>
      <c r="F105" s="2"/>
      <c r="G105" s="2"/>
      <c r="H105" s="2"/>
      <c r="I105" s="2"/>
      <c r="J105" s="2"/>
      <c r="K105" s="2"/>
      <c r="L105" s="2"/>
    </row>
    <row r="106" spans="1:12" ht="14.25">
      <c r="A106" s="2"/>
      <c r="B106" s="2"/>
      <c r="C106" s="2"/>
      <c r="D106" s="2"/>
      <c r="E106" s="2"/>
      <c r="F106" s="2"/>
      <c r="G106" s="2"/>
      <c r="H106" s="2"/>
      <c r="I106" s="2"/>
      <c r="J106" s="2"/>
      <c r="K106" s="2"/>
      <c r="L106" s="2"/>
    </row>
    <row r="107" spans="1:12" ht="14.25">
      <c r="A107" s="2"/>
      <c r="B107" s="2"/>
      <c r="C107" s="2"/>
      <c r="D107" s="2"/>
      <c r="E107" s="2"/>
      <c r="F107" s="2"/>
      <c r="G107" s="2"/>
      <c r="H107" s="2"/>
      <c r="I107" s="2"/>
      <c r="J107" s="2"/>
      <c r="K107" s="2"/>
      <c r="L107" s="2"/>
    </row>
    <row r="108" spans="1:12" ht="14.25">
      <c r="A108" s="2"/>
      <c r="B108" s="2"/>
      <c r="C108" s="2"/>
      <c r="D108" s="2"/>
      <c r="E108" s="2"/>
      <c r="F108" s="2"/>
      <c r="G108" s="2"/>
      <c r="H108" s="2"/>
      <c r="I108" s="2"/>
      <c r="J108" s="2"/>
      <c r="K108" s="2"/>
      <c r="L108" s="2"/>
    </row>
    <row r="109" spans="1:12" ht="14.25">
      <c r="A109" s="2"/>
      <c r="B109" s="2"/>
      <c r="C109" s="2"/>
      <c r="D109" s="2"/>
      <c r="E109" s="2"/>
      <c r="F109" s="2"/>
      <c r="G109" s="2"/>
      <c r="H109" s="2"/>
      <c r="I109" s="2"/>
      <c r="J109" s="2"/>
      <c r="K109" s="2"/>
      <c r="L109" s="2"/>
    </row>
    <row r="110" spans="1:12" ht="14.25">
      <c r="A110" s="2"/>
      <c r="B110" s="2"/>
      <c r="C110" s="2"/>
      <c r="D110" s="2"/>
      <c r="E110" s="2"/>
      <c r="F110" s="2"/>
      <c r="G110" s="2"/>
      <c r="H110" s="2"/>
      <c r="I110" s="2"/>
      <c r="J110" s="2"/>
      <c r="K110" s="2"/>
      <c r="L110" s="2"/>
    </row>
    <row r="111" spans="1:12" ht="14.25">
      <c r="A111" s="2"/>
      <c r="B111" s="2"/>
      <c r="C111" s="2"/>
      <c r="D111" s="2"/>
      <c r="E111" s="2"/>
      <c r="F111" s="2"/>
      <c r="G111" s="2"/>
      <c r="H111" s="2"/>
      <c r="I111" s="2"/>
      <c r="J111" s="2"/>
      <c r="K111" s="2"/>
      <c r="L111" s="2"/>
    </row>
    <row r="112" spans="1:12" ht="14.25">
      <c r="A112" s="2"/>
      <c r="B112" s="2"/>
      <c r="C112" s="2"/>
      <c r="D112" s="2"/>
      <c r="E112" s="2"/>
      <c r="F112" s="2"/>
      <c r="G112" s="2"/>
      <c r="H112" s="2"/>
      <c r="I112" s="2"/>
      <c r="J112" s="2"/>
      <c r="K112" s="2"/>
      <c r="L112" s="2"/>
    </row>
    <row r="113" spans="1:12" ht="14.25">
      <c r="A113" s="2"/>
      <c r="B113" s="2"/>
      <c r="C113" s="2"/>
      <c r="D113" s="2"/>
      <c r="E113" s="2"/>
      <c r="F113" s="2"/>
      <c r="G113" s="2"/>
      <c r="H113" s="2"/>
      <c r="I113" s="2"/>
      <c r="J113" s="2"/>
      <c r="K113" s="2"/>
      <c r="L113" s="2"/>
    </row>
    <row r="114" spans="1:12" ht="14.25">
      <c r="A114" s="2"/>
      <c r="B114" s="2"/>
      <c r="C114" s="2"/>
      <c r="D114" s="2"/>
      <c r="E114" s="2"/>
      <c r="F114" s="2"/>
      <c r="G114" s="2"/>
      <c r="H114" s="2"/>
      <c r="I114" s="2"/>
      <c r="J114" s="2"/>
      <c r="K114" s="2"/>
      <c r="L114" s="2"/>
    </row>
    <row r="115" spans="1:12" ht="14.25">
      <c r="A115" s="2"/>
      <c r="B115" s="2"/>
      <c r="C115" s="2"/>
      <c r="D115" s="2"/>
      <c r="E115" s="2"/>
      <c r="F115" s="2"/>
      <c r="G115" s="2"/>
      <c r="H115" s="2"/>
      <c r="I115" s="2"/>
      <c r="J115" s="2"/>
      <c r="K115" s="2"/>
      <c r="L115" s="2"/>
    </row>
    <row r="116" spans="1:12" ht="14.25">
      <c r="A116" s="2"/>
      <c r="B116" s="2"/>
      <c r="C116" s="2"/>
      <c r="D116" s="2"/>
      <c r="E116" s="2"/>
      <c r="F116" s="2"/>
      <c r="G116" s="2"/>
      <c r="H116" s="2"/>
      <c r="I116" s="2"/>
      <c r="J116" s="2"/>
      <c r="K116" s="2"/>
      <c r="L116" s="2"/>
    </row>
    <row r="117" spans="1:12" ht="14.25">
      <c r="A117" s="2"/>
      <c r="B117" s="2"/>
      <c r="C117" s="2"/>
      <c r="D117" s="2"/>
      <c r="E117" s="2"/>
      <c r="F117" s="2"/>
      <c r="G117" s="2"/>
      <c r="H117" s="2"/>
      <c r="I117" s="2"/>
      <c r="J117" s="2"/>
      <c r="K117" s="2"/>
      <c r="L117" s="2"/>
    </row>
    <row r="118" spans="1:12" ht="14.25">
      <c r="A118" s="2"/>
      <c r="B118" s="2"/>
      <c r="C118" s="2"/>
      <c r="D118" s="2"/>
      <c r="E118" s="2"/>
      <c r="F118" s="2"/>
      <c r="G118" s="2"/>
      <c r="H118" s="2"/>
      <c r="I118" s="2"/>
      <c r="J118" s="2"/>
      <c r="K118" s="2"/>
      <c r="L118" s="2"/>
    </row>
    <row r="119" spans="1:12" ht="14.25">
      <c r="A119" s="2"/>
      <c r="B119" s="2"/>
      <c r="C119" s="2"/>
      <c r="D119" s="2"/>
      <c r="E119" s="2"/>
      <c r="F119" s="2"/>
      <c r="G119" s="2"/>
      <c r="H119" s="2"/>
      <c r="I119" s="2"/>
      <c r="J119" s="2"/>
      <c r="K119" s="2"/>
      <c r="L119" s="2"/>
    </row>
    <row r="120" spans="1:12" ht="14.25">
      <c r="A120" s="2"/>
      <c r="B120" s="2"/>
      <c r="C120" s="2"/>
      <c r="D120" s="2"/>
      <c r="E120" s="2"/>
      <c r="F120" s="2"/>
      <c r="G120" s="2"/>
      <c r="H120" s="2"/>
      <c r="I120" s="2"/>
      <c r="J120" s="2"/>
      <c r="K120" s="2"/>
      <c r="L120" s="2"/>
    </row>
    <row r="121" spans="1:12" ht="14.25">
      <c r="A121" s="2"/>
      <c r="B121" s="2"/>
      <c r="C121" s="2"/>
      <c r="D121" s="2"/>
      <c r="E121" s="2"/>
      <c r="F121" s="2"/>
      <c r="G121" s="2"/>
      <c r="H121" s="2"/>
      <c r="I121" s="2"/>
      <c r="J121" s="2"/>
      <c r="K121" s="2"/>
      <c r="L121" s="2"/>
    </row>
    <row r="122" spans="1:12" ht="14.25">
      <c r="A122" s="2"/>
      <c r="B122" s="2"/>
      <c r="C122" s="2"/>
      <c r="D122" s="2"/>
      <c r="E122" s="2"/>
      <c r="F122" s="2"/>
      <c r="G122" s="2"/>
      <c r="H122" s="2"/>
      <c r="I122" s="2"/>
      <c r="J122" s="2"/>
      <c r="K122" s="2"/>
      <c r="L122" s="2"/>
    </row>
    <row r="123" spans="1:12" ht="14.25">
      <c r="A123" s="2"/>
      <c r="B123" s="2"/>
      <c r="C123" s="2"/>
      <c r="D123" s="2"/>
      <c r="E123" s="2"/>
      <c r="F123" s="2"/>
      <c r="G123" s="2"/>
      <c r="H123" s="2"/>
      <c r="I123" s="2"/>
      <c r="J123" s="2"/>
      <c r="K123" s="2"/>
      <c r="L123" s="2"/>
    </row>
    <row r="124" spans="1:12" ht="14.25">
      <c r="A124" s="2"/>
      <c r="B124" s="2"/>
      <c r="C124" s="2"/>
      <c r="D124" s="2"/>
      <c r="E124" s="2"/>
      <c r="F124" s="2"/>
      <c r="G124" s="2"/>
      <c r="H124" s="2"/>
      <c r="I124" s="2"/>
      <c r="J124" s="2"/>
      <c r="K124" s="2"/>
      <c r="L124" s="2"/>
    </row>
  </sheetData>
  <sheetProtection/>
  <mergeCells count="3">
    <mergeCell ref="C9:I9"/>
    <mergeCell ref="A42:L42"/>
    <mergeCell ref="D10:G10"/>
  </mergeCells>
  <printOptions/>
  <pageMargins left="0.5511811023622047" right="0.31496062992125984" top="0.7086614173228347" bottom="0.5118110236220472" header="0.35433070866141736" footer="0.3937007874015748"/>
  <pageSetup horizontalDpi="600" verticalDpi="600" orientation="landscape" paperSize="9" scale="80" r:id="rId2"/>
  <headerFooter alignWithMargins="0">
    <oddFooter>&amp;C&amp;11-4-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Horwath JB</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YPE not specified</dc:subject>
  <dc:creator>Horwath JB</dc:creator>
  <cp:keywords/>
  <dc:description/>
  <cp:lastModifiedBy>JUDY WONG</cp:lastModifiedBy>
  <cp:lastPrinted>2014-05-30T02:40:22Z</cp:lastPrinted>
  <dcterms:created xsi:type="dcterms:W3CDTF">2007-02-06T18:27:47Z</dcterms:created>
  <dcterms:modified xsi:type="dcterms:W3CDTF">2014-05-30T02:42:02Z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1033-6.3.0.1736</vt:lpwstr>
  </property>
</Properties>
</file>